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-108" yWindow="12" windowWidth="23256" windowHeight="12456"/>
  </bookViews>
  <sheets>
    <sheet name="Matrix1" sheetId="1" r:id="rId1"/>
  </sheets>
  <definedNames>
    <definedName name="_xlnm.Print_Titles" localSheetId="0">Matrix1!$A:$A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6" i="1"/>
  <c r="C6" i="1"/>
  <c r="CD25" i="1"/>
  <c r="CE25" i="1"/>
  <c r="CF25" i="1"/>
  <c r="CA25" i="1"/>
  <c r="CB25" i="1"/>
  <c r="CC25" i="1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G25" i="1" l="1"/>
  <c r="H25" i="1"/>
  <c r="I25" i="1"/>
  <c r="J25" i="1"/>
  <c r="K25" i="1"/>
  <c r="L25" i="1"/>
  <c r="M25" i="1"/>
  <c r="N25" i="1"/>
  <c r="O25" i="1"/>
  <c r="P25" i="1"/>
  <c r="Q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K25" i="1"/>
  <c r="AL25" i="1"/>
  <c r="AN25" i="1"/>
  <c r="AO25" i="1"/>
  <c r="AP25" i="1"/>
  <c r="AQ25" i="1"/>
  <c r="AR25" i="1"/>
  <c r="AS25" i="1"/>
  <c r="AT25" i="1"/>
  <c r="AU25" i="1"/>
  <c r="AW25" i="1"/>
  <c r="AX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O25" i="1"/>
  <c r="BP25" i="1"/>
  <c r="BQ25" i="1"/>
  <c r="BR25" i="1"/>
  <c r="BS25" i="1"/>
  <c r="BT25" i="1"/>
  <c r="BU25" i="1"/>
  <c r="BV25" i="1"/>
  <c r="BW25" i="1"/>
  <c r="BX25" i="1"/>
  <c r="BY25" i="1"/>
  <c r="B25" i="1"/>
  <c r="E25" i="1" l="1"/>
  <c r="C25" i="1"/>
  <c r="BZ14" i="1"/>
  <c r="AM24" i="1" l="1"/>
  <c r="AM25" i="1" s="1"/>
  <c r="AJ24" i="1"/>
  <c r="AJ25" i="1" s="1"/>
  <c r="AG24" i="1"/>
  <c r="D6" i="1" l="1"/>
  <c r="BZ7" i="1"/>
  <c r="BZ8" i="1"/>
  <c r="BZ9" i="1"/>
  <c r="BZ10" i="1"/>
  <c r="BZ11" i="1"/>
  <c r="BZ12" i="1"/>
  <c r="BZ13" i="1"/>
  <c r="BZ15" i="1"/>
  <c r="BZ16" i="1"/>
  <c r="BZ17" i="1"/>
  <c r="BZ18" i="1"/>
  <c r="BZ19" i="1"/>
  <c r="BZ20" i="1"/>
  <c r="BZ21" i="1"/>
  <c r="BZ22" i="1"/>
  <c r="BZ23" i="1"/>
  <c r="BZ6" i="1"/>
  <c r="BZ25" i="1" l="1"/>
  <c r="D25" i="1"/>
  <c r="O24" i="1"/>
  <c r="BW24" i="1" l="1"/>
  <c r="E28" i="1" l="1"/>
  <c r="BK24" i="1" l="1"/>
  <c r="BH24" i="1"/>
  <c r="BE24" i="1"/>
  <c r="BB24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5" i="1"/>
  <c r="AY6" i="1"/>
  <c r="AP24" i="1"/>
  <c r="AD24" i="1"/>
  <c r="X24" i="1"/>
  <c r="R25" i="1"/>
  <c r="BN25" i="1" l="1"/>
  <c r="AV25" i="1"/>
  <c r="U24" i="1"/>
  <c r="I24" i="1"/>
  <c r="F25" i="1" l="1"/>
  <c r="AP28" i="1"/>
  <c r="AJ28" i="1"/>
  <c r="BN28" i="1" l="1"/>
  <c r="AA28" i="1"/>
  <c r="BQ28" i="1"/>
  <c r="BE28" i="1"/>
  <c r="AS28" i="1"/>
  <c r="AG28" i="1"/>
  <c r="X28" i="1"/>
  <c r="AM28" i="1"/>
  <c r="AY28" i="1"/>
  <c r="AD28" i="1"/>
  <c r="E30" i="1"/>
  <c r="O28" i="1" l="1"/>
  <c r="R28" i="1"/>
  <c r="U28" i="1"/>
  <c r="E31" i="1" l="1"/>
  <c r="E33" i="1" l="1"/>
  <c r="I28" i="1" l="1"/>
  <c r="C30" i="1" l="1"/>
  <c r="F30" i="1" s="1"/>
  <c r="F28" i="1"/>
  <c r="G30" i="1"/>
  <c r="C28" i="1"/>
  <c r="C31" i="1" l="1"/>
  <c r="C33" i="1" l="1"/>
  <c r="F31" i="1"/>
</calcChain>
</file>

<file path=xl/sharedStrings.xml><?xml version="1.0" encoding="utf-8"?>
<sst xmlns="http://schemas.openxmlformats.org/spreadsheetml/2006/main" count="213" uniqueCount="60">
  <si>
    <t>Городской округ "Город Южно-Сахалинск"</t>
  </si>
  <si>
    <t>0,00</t>
  </si>
  <si>
    <t>Городской округ "Александровск-Сахалинский район" Сахалинской области</t>
  </si>
  <si>
    <t>Городской округ "Долинский" Сахалинской области Российской Федерации</t>
  </si>
  <si>
    <t>Городской округ "Охинский"</t>
  </si>
  <si>
    <t>Поронайский городской округ</t>
  </si>
  <si>
    <t>"Холмский городской округ" Сахалинской области</t>
  </si>
  <si>
    <t>"Анивский городской округ"</t>
  </si>
  <si>
    <t>"Курильский городской округ"</t>
  </si>
  <si>
    <t>"Макаровский городской округ" Сахалинской области</t>
  </si>
  <si>
    <t>"Городской округ Ногликский"</t>
  </si>
  <si>
    <t>Городской округ "Смирныховский"</t>
  </si>
  <si>
    <t>Северо-Курильский городской округ</t>
  </si>
  <si>
    <t>"Томаринский городской округ" Сахалинской области</t>
  </si>
  <si>
    <t>"Тымовский городской округ"</t>
  </si>
  <si>
    <t>"Южно-Курильский городской округ"</t>
  </si>
  <si>
    <t>Нераспределенная сумма</t>
  </si>
  <si>
    <t>Всего</t>
  </si>
  <si>
    <t xml:space="preserve"> </t>
  </si>
  <si>
    <t>РАСПРЕДЕЛЕННАЯ ЗАКОНОМ</t>
  </si>
  <si>
    <t>РАСПРЕДЕЛЯЕМАЯ НПА</t>
  </si>
  <si>
    <t>Корсаковский городской округ Сахалинской области</t>
  </si>
  <si>
    <t>"Невельский городской округ" Сахалинской области Российской Федерации</t>
  </si>
  <si>
    <t>Углегорский городской округ Сахалинской области</t>
  </si>
  <si>
    <t>развитие образования</t>
  </si>
  <si>
    <t>на обеспечение доступности приоритетных объектов и услуг в приоритетных сферах жизнедеятельности на территории муниципальных образований</t>
  </si>
  <si>
    <t>на осуществление мероприятий по повышению качества предоставляемых жилищно-коммунальных услуг</t>
  </si>
  <si>
    <t>на создание условий для развития туризма</t>
  </si>
  <si>
    <t>развитие культуры</t>
  </si>
  <si>
    <t xml:space="preserve">на реализацию мероприятий по охране окружающей среды, экологической реабилитации и воспроизводству природных объектов  </t>
  </si>
  <si>
    <t>на софинансирование расходов муниципальных образований в сфере транспорта и дорожного хозяйства</t>
  </si>
  <si>
    <t>на осуществление функций административного центра Сахалинской области</t>
  </si>
  <si>
    <t xml:space="preserve">на поддержку муниципальных программ формирования современной городской среды  </t>
  </si>
  <si>
    <t xml:space="preserve">на развитие агропромышленного комплекса  </t>
  </si>
  <si>
    <t xml:space="preserve">на реализацию мероприятий по обустройству (созданию) мест (площадок) накопления твердых коммунальных отходов  </t>
  </si>
  <si>
    <t xml:space="preserve">на проведение комплексных кадастровых работ  </t>
  </si>
  <si>
    <t>ВСЕГО   субсидии на             2023 год</t>
  </si>
  <si>
    <t>2023 год</t>
  </si>
  <si>
    <t>на проведение комплекса мероприятий по борьбе с борщевиком Сосновского на территории Сахалинской области</t>
  </si>
  <si>
    <t xml:space="preserve">на реализацию в Сахалинской области общественно значимых проектов в рамках проекта "Молодежный бюджет" </t>
  </si>
  <si>
    <t xml:space="preserve">на реализацию инициативных проектов в Сахалинской области </t>
  </si>
  <si>
    <t>ВСЕГО   субсидии на             2024 год</t>
  </si>
  <si>
    <t>2024 год</t>
  </si>
  <si>
    <t>Информация об объемах субсидий, предоставляемых муниципальным образованиям Сахалинской области в 2022-2025 годах</t>
  </si>
  <si>
    <t>ВСЕГО субсидии на 2022 год (первоначальный бюджет)</t>
  </si>
  <si>
    <t>Отклонение 2023/2022</t>
  </si>
  <si>
    <t>ВСЕГО   субсидии на             2025 год</t>
  </si>
  <si>
    <t>2025 год</t>
  </si>
  <si>
    <t>на софинансирование капитальных вложений в объекты муниципальной собственности</t>
  </si>
  <si>
    <t xml:space="preserve"> на обеспечение населения качественным жильем</t>
  </si>
  <si>
    <t>на организацию электро-, тепло-, газоснабжения</t>
  </si>
  <si>
    <t>на государственную поддержку лучших работников сельских учреждений культуры и лучших сельских учреждений культуры</t>
  </si>
  <si>
    <t>на развитие физической культуры и спорта</t>
  </si>
  <si>
    <t>на реализацию мероприятий по благоустройству сельских территорий</t>
  </si>
  <si>
    <t>на софинансирование мероприятий муниципальных программ по поддержке и развитию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доход", организаций, образующих инфраструктуру поддержки субъектов малого и среднего предпринимательства</t>
  </si>
  <si>
    <t>на улучшение жилищных условий граждан, проживающих на сельских территориях</t>
  </si>
  <si>
    <t xml:space="preserve"> на реализацию проектов (мероприятий), софинансируемых из федерального бюджета, в рамках концессионных соглашений</t>
  </si>
  <si>
    <t>на подготовку проектов межевания и проведения кадастровых работ</t>
  </si>
  <si>
    <t>на софинансирование расходов, связанных с реализацией концессионных соглашений</t>
  </si>
  <si>
    <t>Приложение № 6 к заключению КСП на проект областного бюджета на 2023 год и на плановый период 2024 и 2025годов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</si>
</sst>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р_."/>
    <numFmt numFmtId="165" formatCode="#,##0.0"/>
    <numFmt numFmtId="166" formatCode="#,##0.0\ _₽"/>
  </numFmts>
  <fonts count="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26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65" fontId="0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39"/>
  <sheetViews>
    <sheetView tabSelected="1" zoomScaleNormal="100" workbookViewId="0">
      <pane xSplit="7" ySplit="8" topLeftCell="H22" activePane="bottomRight" state="frozen"/>
      <selection pane="topRight" activeCell="F1" sqref="F1"/>
      <selection pane="bottomLeft" activeCell="A7" sqref="A7"/>
      <selection pane="bottomRight" activeCell="A3" sqref="A3:CF25"/>
    </sheetView>
  </sheetViews>
  <sheetFormatPr defaultRowHeight="13.2" x14ac:dyDescent="0.25"/>
  <cols>
    <col min="1" max="1" width="38.77734375" customWidth="1"/>
    <col min="2" max="2" width="19.6640625" style="1" customWidth="1"/>
    <col min="3" max="3" width="17.77734375" style="2" customWidth="1"/>
    <col min="4" max="5" width="18.44140625" style="2" customWidth="1"/>
    <col min="6" max="6" width="18.33203125" style="2" customWidth="1"/>
    <col min="7" max="12" width="14.77734375" style="2" customWidth="1"/>
    <col min="13" max="13" width="15.33203125" style="2" customWidth="1"/>
    <col min="14" max="18" width="14.77734375" style="2" customWidth="1"/>
    <col min="19" max="19" width="15.33203125" style="2" customWidth="1"/>
    <col min="20" max="20" width="15.77734375" style="2" customWidth="1"/>
    <col min="21" max="21" width="15.5546875" style="2" customWidth="1"/>
    <col min="22" max="22" width="14.77734375" style="2" customWidth="1"/>
    <col min="23" max="24" width="15.44140625" style="2" customWidth="1"/>
    <col min="25" max="25" width="15.5546875" style="2" customWidth="1"/>
    <col min="26" max="26" width="15" style="2" customWidth="1"/>
    <col min="27" max="30" width="14.77734375" style="2" customWidth="1"/>
    <col min="31" max="31" width="15.5546875" style="2" customWidth="1"/>
    <col min="32" max="32" width="15.6640625" style="2" customWidth="1"/>
    <col min="33" max="33" width="15.21875" style="2" customWidth="1"/>
    <col min="34" max="34" width="15.88671875" style="2" customWidth="1"/>
    <col min="35" max="35" width="16.33203125" style="2" customWidth="1"/>
    <col min="36" max="36" width="15.21875" style="2" customWidth="1"/>
    <col min="37" max="37" width="15.77734375" style="2" customWidth="1"/>
    <col min="38" max="39" width="14.77734375" style="2" customWidth="1"/>
    <col min="40" max="41" width="18.21875" style="2" customWidth="1"/>
    <col min="42" max="42" width="16.88671875" style="2" customWidth="1"/>
    <col min="43" max="54" width="14.77734375" style="2" customWidth="1"/>
    <col min="55" max="55" width="15.77734375" style="2" customWidth="1"/>
    <col min="56" max="56" width="16.109375" style="2" customWidth="1"/>
    <col min="57" max="57" width="15.88671875" style="2" customWidth="1"/>
    <col min="58" max="58" width="15.44140625" style="2" customWidth="1"/>
    <col min="59" max="59" width="15.109375" style="2" customWidth="1"/>
    <col min="60" max="65" width="14.77734375" style="2" customWidth="1"/>
    <col min="66" max="66" width="15.5546875" style="2" customWidth="1"/>
    <col min="67" max="68" width="15.6640625" style="2" customWidth="1"/>
    <col min="69" max="69" width="15.21875" style="2" customWidth="1"/>
    <col min="70" max="70" width="14.77734375" customWidth="1"/>
    <col min="71" max="71" width="15.88671875" customWidth="1"/>
    <col min="72" max="72" width="15.44140625" customWidth="1"/>
    <col min="73" max="75" width="14.77734375" customWidth="1"/>
    <col min="76" max="78" width="14.77734375" style="1" customWidth="1"/>
    <col min="79" max="79" width="14" customWidth="1"/>
    <col min="80" max="80" width="13.77734375" customWidth="1"/>
    <col min="81" max="81" width="13.88671875" customWidth="1"/>
    <col min="82" max="82" width="13.109375" customWidth="1"/>
    <col min="83" max="83" width="14.21875" customWidth="1"/>
    <col min="84" max="84" width="13.88671875" customWidth="1"/>
  </cols>
  <sheetData>
    <row r="1" spans="1:84" s="1" customFormat="1" ht="50.4" customHeight="1" x14ac:dyDescent="0.25">
      <c r="C1" s="2"/>
      <c r="D1" s="2"/>
      <c r="E1" s="2"/>
      <c r="F1" s="2"/>
      <c r="G1" s="2"/>
      <c r="H1" s="2"/>
      <c r="I1" s="16" t="s">
        <v>59</v>
      </c>
      <c r="J1" s="16"/>
      <c r="K1" s="16"/>
      <c r="L1" s="13"/>
      <c r="M1" s="1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84" s="1" customFormat="1" ht="27.6" customHeight="1" x14ac:dyDescent="0.25">
      <c r="A2" s="12"/>
      <c r="B2" s="19" t="s">
        <v>43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84" s="1" customFormat="1" ht="117.6" customHeight="1" x14ac:dyDescent="0.25">
      <c r="A3" s="18"/>
      <c r="B3" s="18" t="s">
        <v>44</v>
      </c>
      <c r="C3" s="18" t="s">
        <v>36</v>
      </c>
      <c r="D3" s="18" t="s">
        <v>45</v>
      </c>
      <c r="E3" s="18" t="s">
        <v>41</v>
      </c>
      <c r="F3" s="18" t="s">
        <v>46</v>
      </c>
      <c r="G3" s="17" t="s">
        <v>24</v>
      </c>
      <c r="H3" s="17"/>
      <c r="I3" s="17"/>
      <c r="J3" s="17" t="s">
        <v>25</v>
      </c>
      <c r="K3" s="17"/>
      <c r="L3" s="17"/>
      <c r="M3" s="17" t="s">
        <v>49</v>
      </c>
      <c r="N3" s="17"/>
      <c r="O3" s="17"/>
      <c r="P3" s="17" t="s">
        <v>55</v>
      </c>
      <c r="Q3" s="17"/>
      <c r="R3" s="17"/>
      <c r="S3" s="17" t="s">
        <v>26</v>
      </c>
      <c r="T3" s="17"/>
      <c r="U3" s="17"/>
      <c r="V3" s="17" t="s">
        <v>27</v>
      </c>
      <c r="W3" s="17"/>
      <c r="X3" s="17"/>
      <c r="Y3" s="17" t="s">
        <v>28</v>
      </c>
      <c r="Z3" s="17"/>
      <c r="AA3" s="17"/>
      <c r="AB3" s="17" t="s">
        <v>29</v>
      </c>
      <c r="AC3" s="17"/>
      <c r="AD3" s="17"/>
      <c r="AE3" s="17" t="s">
        <v>52</v>
      </c>
      <c r="AF3" s="17"/>
      <c r="AG3" s="17"/>
      <c r="AH3" s="17" t="s">
        <v>50</v>
      </c>
      <c r="AI3" s="17"/>
      <c r="AJ3" s="17"/>
      <c r="AK3" s="17" t="s">
        <v>30</v>
      </c>
      <c r="AL3" s="17"/>
      <c r="AM3" s="17"/>
      <c r="AN3" s="21" t="s">
        <v>54</v>
      </c>
      <c r="AO3" s="21"/>
      <c r="AP3" s="21"/>
      <c r="AQ3" s="17" t="s">
        <v>31</v>
      </c>
      <c r="AR3" s="17"/>
      <c r="AS3" s="17"/>
      <c r="AT3" s="17" t="s">
        <v>32</v>
      </c>
      <c r="AU3" s="17"/>
      <c r="AV3" s="17"/>
      <c r="AW3" s="17" t="s">
        <v>58</v>
      </c>
      <c r="AX3" s="17"/>
      <c r="AY3" s="17"/>
      <c r="AZ3" s="17" t="s">
        <v>33</v>
      </c>
      <c r="BA3" s="17"/>
      <c r="BB3" s="17"/>
      <c r="BC3" s="17" t="s">
        <v>48</v>
      </c>
      <c r="BD3" s="17"/>
      <c r="BE3" s="17"/>
      <c r="BF3" s="17" t="s">
        <v>34</v>
      </c>
      <c r="BG3" s="17"/>
      <c r="BH3" s="17"/>
      <c r="BI3" s="17" t="s">
        <v>38</v>
      </c>
      <c r="BJ3" s="17"/>
      <c r="BK3" s="17"/>
      <c r="BL3" s="17" t="s">
        <v>53</v>
      </c>
      <c r="BM3" s="17"/>
      <c r="BN3" s="17"/>
      <c r="BO3" s="17" t="s">
        <v>56</v>
      </c>
      <c r="BP3" s="17"/>
      <c r="BQ3" s="17"/>
      <c r="BR3" s="17" t="s">
        <v>35</v>
      </c>
      <c r="BS3" s="17"/>
      <c r="BT3" s="17"/>
      <c r="BU3" s="17" t="s">
        <v>39</v>
      </c>
      <c r="BV3" s="17"/>
      <c r="BW3" s="17"/>
      <c r="BX3" s="17" t="s">
        <v>40</v>
      </c>
      <c r="BY3" s="17"/>
      <c r="BZ3" s="17"/>
      <c r="CA3" s="17" t="s">
        <v>51</v>
      </c>
      <c r="CB3" s="17"/>
      <c r="CC3" s="17"/>
      <c r="CD3" s="17" t="s">
        <v>57</v>
      </c>
      <c r="CE3" s="17"/>
      <c r="CF3" s="17"/>
    </row>
    <row r="4" spans="1:84" s="1" customFormat="1" ht="18" customHeight="1" x14ac:dyDescent="0.25">
      <c r="A4" s="18"/>
      <c r="B4" s="18"/>
      <c r="C4" s="18"/>
      <c r="D4" s="18"/>
      <c r="E4" s="18"/>
      <c r="F4" s="18"/>
      <c r="G4" s="14" t="s">
        <v>37</v>
      </c>
      <c r="H4" s="14" t="s">
        <v>42</v>
      </c>
      <c r="I4" s="14" t="s">
        <v>47</v>
      </c>
      <c r="J4" s="14" t="s">
        <v>37</v>
      </c>
      <c r="K4" s="14" t="s">
        <v>42</v>
      </c>
      <c r="L4" s="14" t="s">
        <v>47</v>
      </c>
      <c r="M4" s="14" t="s">
        <v>37</v>
      </c>
      <c r="N4" s="14" t="s">
        <v>42</v>
      </c>
      <c r="O4" s="14" t="s">
        <v>47</v>
      </c>
      <c r="P4" s="14" t="s">
        <v>37</v>
      </c>
      <c r="Q4" s="14" t="s">
        <v>42</v>
      </c>
      <c r="R4" s="14" t="s">
        <v>47</v>
      </c>
      <c r="S4" s="14" t="s">
        <v>37</v>
      </c>
      <c r="T4" s="14" t="s">
        <v>42</v>
      </c>
      <c r="U4" s="14" t="s">
        <v>47</v>
      </c>
      <c r="V4" s="14" t="s">
        <v>37</v>
      </c>
      <c r="W4" s="14" t="s">
        <v>42</v>
      </c>
      <c r="X4" s="14" t="s">
        <v>47</v>
      </c>
      <c r="Y4" s="14" t="s">
        <v>37</v>
      </c>
      <c r="Z4" s="14" t="s">
        <v>42</v>
      </c>
      <c r="AA4" s="14" t="s">
        <v>47</v>
      </c>
      <c r="AB4" s="14" t="s">
        <v>37</v>
      </c>
      <c r="AC4" s="14" t="s">
        <v>42</v>
      </c>
      <c r="AD4" s="14" t="s">
        <v>47</v>
      </c>
      <c r="AE4" s="14" t="s">
        <v>37</v>
      </c>
      <c r="AF4" s="14" t="s">
        <v>42</v>
      </c>
      <c r="AG4" s="14" t="s">
        <v>47</v>
      </c>
      <c r="AH4" s="14" t="s">
        <v>37</v>
      </c>
      <c r="AI4" s="14" t="s">
        <v>42</v>
      </c>
      <c r="AJ4" s="14" t="s">
        <v>47</v>
      </c>
      <c r="AK4" s="14" t="s">
        <v>37</v>
      </c>
      <c r="AL4" s="14" t="s">
        <v>42</v>
      </c>
      <c r="AM4" s="14" t="s">
        <v>47</v>
      </c>
      <c r="AN4" s="14" t="s">
        <v>37</v>
      </c>
      <c r="AO4" s="14" t="s">
        <v>42</v>
      </c>
      <c r="AP4" s="14" t="s">
        <v>47</v>
      </c>
      <c r="AQ4" s="14" t="s">
        <v>37</v>
      </c>
      <c r="AR4" s="14" t="s">
        <v>42</v>
      </c>
      <c r="AS4" s="14" t="s">
        <v>47</v>
      </c>
      <c r="AT4" s="14" t="s">
        <v>37</v>
      </c>
      <c r="AU4" s="14" t="s">
        <v>42</v>
      </c>
      <c r="AV4" s="14" t="s">
        <v>47</v>
      </c>
      <c r="AW4" s="14" t="s">
        <v>37</v>
      </c>
      <c r="AX4" s="14" t="s">
        <v>42</v>
      </c>
      <c r="AY4" s="14" t="s">
        <v>47</v>
      </c>
      <c r="AZ4" s="14" t="s">
        <v>37</v>
      </c>
      <c r="BA4" s="14" t="s">
        <v>42</v>
      </c>
      <c r="BB4" s="14" t="s">
        <v>47</v>
      </c>
      <c r="BC4" s="14" t="s">
        <v>37</v>
      </c>
      <c r="BD4" s="14" t="s">
        <v>42</v>
      </c>
      <c r="BE4" s="14" t="s">
        <v>47</v>
      </c>
      <c r="BF4" s="14" t="s">
        <v>37</v>
      </c>
      <c r="BG4" s="14" t="s">
        <v>42</v>
      </c>
      <c r="BH4" s="14" t="s">
        <v>47</v>
      </c>
      <c r="BI4" s="14" t="s">
        <v>37</v>
      </c>
      <c r="BJ4" s="14" t="s">
        <v>42</v>
      </c>
      <c r="BK4" s="14" t="s">
        <v>47</v>
      </c>
      <c r="BL4" s="14" t="s">
        <v>37</v>
      </c>
      <c r="BM4" s="14" t="s">
        <v>42</v>
      </c>
      <c r="BN4" s="14" t="s">
        <v>47</v>
      </c>
      <c r="BO4" s="14" t="s">
        <v>37</v>
      </c>
      <c r="BP4" s="14" t="s">
        <v>42</v>
      </c>
      <c r="BQ4" s="14" t="s">
        <v>47</v>
      </c>
      <c r="BR4" s="14" t="s">
        <v>37</v>
      </c>
      <c r="BS4" s="14" t="s">
        <v>42</v>
      </c>
      <c r="BT4" s="14" t="s">
        <v>47</v>
      </c>
      <c r="BU4" s="14" t="s">
        <v>37</v>
      </c>
      <c r="BV4" s="14" t="s">
        <v>42</v>
      </c>
      <c r="BW4" s="14" t="s">
        <v>47</v>
      </c>
      <c r="BX4" s="14" t="s">
        <v>37</v>
      </c>
      <c r="BY4" s="14" t="s">
        <v>42</v>
      </c>
      <c r="BZ4" s="14" t="s">
        <v>47</v>
      </c>
      <c r="CA4" s="14" t="s">
        <v>37</v>
      </c>
      <c r="CB4" s="14" t="s">
        <v>42</v>
      </c>
      <c r="CC4" s="14" t="s">
        <v>47</v>
      </c>
      <c r="CD4" s="14" t="s">
        <v>37</v>
      </c>
      <c r="CE4" s="14" t="s">
        <v>42</v>
      </c>
      <c r="CF4" s="14" t="s">
        <v>47</v>
      </c>
    </row>
    <row r="5" spans="1:84" s="1" customFormat="1" ht="15.6" x14ac:dyDescent="0.25">
      <c r="A5" s="15" t="s">
        <v>18</v>
      </c>
      <c r="B5" s="15"/>
      <c r="C5" s="20" t="s">
        <v>18</v>
      </c>
      <c r="D5" s="20"/>
      <c r="E5" s="20"/>
      <c r="F5" s="20"/>
      <c r="G5" s="20">
        <v>1</v>
      </c>
      <c r="H5" s="20"/>
      <c r="I5" s="20"/>
      <c r="J5" s="20">
        <v>2</v>
      </c>
      <c r="K5" s="20"/>
      <c r="L5" s="20"/>
      <c r="M5" s="20">
        <v>3</v>
      </c>
      <c r="N5" s="20"/>
      <c r="O5" s="20"/>
      <c r="P5" s="20">
        <v>4</v>
      </c>
      <c r="Q5" s="20"/>
      <c r="R5" s="20"/>
      <c r="S5" s="20">
        <v>5</v>
      </c>
      <c r="T5" s="20"/>
      <c r="U5" s="20"/>
      <c r="V5" s="20">
        <v>6</v>
      </c>
      <c r="W5" s="20"/>
      <c r="X5" s="20"/>
      <c r="Y5" s="20">
        <v>7</v>
      </c>
      <c r="Z5" s="20"/>
      <c r="AA5" s="20"/>
      <c r="AB5" s="20">
        <v>8</v>
      </c>
      <c r="AC5" s="20"/>
      <c r="AD5" s="20"/>
      <c r="AE5" s="20">
        <v>9</v>
      </c>
      <c r="AF5" s="20"/>
      <c r="AG5" s="20"/>
      <c r="AH5" s="20">
        <v>10</v>
      </c>
      <c r="AI5" s="20"/>
      <c r="AJ5" s="20"/>
      <c r="AK5" s="20">
        <v>11</v>
      </c>
      <c r="AL5" s="20"/>
      <c r="AM5" s="20"/>
      <c r="AN5" s="20">
        <v>12</v>
      </c>
      <c r="AO5" s="20"/>
      <c r="AP5" s="20"/>
      <c r="AQ5" s="20">
        <v>13</v>
      </c>
      <c r="AR5" s="20"/>
      <c r="AS5" s="20"/>
      <c r="AT5" s="20">
        <v>14</v>
      </c>
      <c r="AU5" s="20"/>
      <c r="AV5" s="20"/>
      <c r="AW5" s="20">
        <v>15</v>
      </c>
      <c r="AX5" s="20"/>
      <c r="AY5" s="20"/>
      <c r="AZ5" s="20">
        <v>16</v>
      </c>
      <c r="BA5" s="20"/>
      <c r="BB5" s="20"/>
      <c r="BC5" s="20">
        <v>17</v>
      </c>
      <c r="BD5" s="20"/>
      <c r="BE5" s="20"/>
      <c r="BF5" s="20">
        <v>18</v>
      </c>
      <c r="BG5" s="20"/>
      <c r="BH5" s="20"/>
      <c r="BI5" s="20">
        <v>19</v>
      </c>
      <c r="BJ5" s="20"/>
      <c r="BK5" s="20"/>
      <c r="BL5" s="20">
        <v>20</v>
      </c>
      <c r="BM5" s="20"/>
      <c r="BN5" s="20"/>
      <c r="BO5" s="20">
        <v>21</v>
      </c>
      <c r="BP5" s="20"/>
      <c r="BQ5" s="20"/>
      <c r="BR5" s="20">
        <v>22</v>
      </c>
      <c r="BS5" s="20"/>
      <c r="BT5" s="20"/>
      <c r="BU5" s="20">
        <v>23</v>
      </c>
      <c r="BV5" s="20"/>
      <c r="BW5" s="20"/>
      <c r="BX5" s="20">
        <v>24</v>
      </c>
      <c r="BY5" s="20"/>
      <c r="BZ5" s="20"/>
      <c r="CA5" s="20">
        <v>25</v>
      </c>
      <c r="CB5" s="20"/>
      <c r="CC5" s="20"/>
      <c r="CD5" s="20">
        <v>26</v>
      </c>
      <c r="CE5" s="20"/>
      <c r="CF5" s="20"/>
    </row>
    <row r="6" spans="1:84" s="1" customFormat="1" ht="31.2" x14ac:dyDescent="0.3">
      <c r="A6" s="11" t="s">
        <v>0</v>
      </c>
      <c r="B6" s="22">
        <v>5668861</v>
      </c>
      <c r="C6" s="22">
        <f>G6+J6+M6+P6+S6+V6+Y6+AB6+AE6+AH6+AK6+AN6+AQ6+AT6+AW6+AZ6+BC6+BF6+BI6+BL6+BO6+BR6+BU6+BX6+CA6+CD6</f>
        <v>6869479.5</v>
      </c>
      <c r="D6" s="22">
        <f>C6-B6</f>
        <v>1200618.5</v>
      </c>
      <c r="E6" s="22">
        <f>H6+K6+N6+Q6+T6+W6+Z6+AC6+AF6+AI6+AL6+AO6+AR6+AU6+AX6+BA6+BD6+BG6+BJ6+BM6+BP6+BS6+BV6+BY6+CB6+CE6</f>
        <v>5815250.5</v>
      </c>
      <c r="F6" s="22">
        <f>I6+L6+O6+R6+U6+X6+AA6+AD6+AG6+AJ6+AM6+AP6+AS6+AV6+AY6+BB6+BE6+BH6+BK6+BN6+BQ6+BT6+BW6+BZ6+CC6+CF6</f>
        <v>4172971.4000000004</v>
      </c>
      <c r="G6" s="23">
        <v>285359</v>
      </c>
      <c r="H6" s="23">
        <v>115262.5</v>
      </c>
      <c r="I6" s="23">
        <v>64038.7</v>
      </c>
      <c r="J6" s="23">
        <v>11226.2</v>
      </c>
      <c r="K6" s="23">
        <v>11136.1</v>
      </c>
      <c r="L6" s="23">
        <v>6681.7</v>
      </c>
      <c r="M6" s="23">
        <v>666356.5</v>
      </c>
      <c r="N6" s="23">
        <v>606243.69999999995</v>
      </c>
      <c r="O6" s="23">
        <v>585230.19999999995</v>
      </c>
      <c r="P6" s="23">
        <v>0</v>
      </c>
      <c r="Q6" s="23">
        <v>0</v>
      </c>
      <c r="R6" s="23">
        <v>0</v>
      </c>
      <c r="S6" s="23">
        <v>100000</v>
      </c>
      <c r="T6" s="23">
        <v>120000</v>
      </c>
      <c r="U6" s="23">
        <v>120000</v>
      </c>
      <c r="V6" s="23">
        <v>10618.8</v>
      </c>
      <c r="W6" s="23">
        <v>0</v>
      </c>
      <c r="X6" s="23">
        <v>0</v>
      </c>
      <c r="Y6" s="23">
        <v>41135.199999999997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2697.8</v>
      </c>
      <c r="AF6" s="23">
        <v>2806.8</v>
      </c>
      <c r="AG6" s="23">
        <v>0</v>
      </c>
      <c r="AH6" s="23">
        <v>73138.7</v>
      </c>
      <c r="AI6" s="23">
        <v>78994</v>
      </c>
      <c r="AJ6" s="23">
        <v>131842.4</v>
      </c>
      <c r="AK6" s="23">
        <v>1622146.1</v>
      </c>
      <c r="AL6" s="23">
        <v>983575.2</v>
      </c>
      <c r="AM6" s="23">
        <v>916720.7</v>
      </c>
      <c r="AN6" s="23">
        <v>21530</v>
      </c>
      <c r="AO6" s="23">
        <v>21530</v>
      </c>
      <c r="AP6" s="23">
        <v>21530</v>
      </c>
      <c r="AQ6" s="23">
        <v>632281.5</v>
      </c>
      <c r="AR6" s="23">
        <v>553392</v>
      </c>
      <c r="AS6" s="23">
        <v>549336</v>
      </c>
      <c r="AT6" s="23">
        <v>66979.3</v>
      </c>
      <c r="AU6" s="23">
        <v>106541.6</v>
      </c>
      <c r="AV6" s="23">
        <v>119921.60000000001</v>
      </c>
      <c r="AW6" s="23" t="s">
        <v>1</v>
      </c>
      <c r="AX6" s="23" t="s">
        <v>1</v>
      </c>
      <c r="AY6" s="23">
        <f>AX6-AW6</f>
        <v>0</v>
      </c>
      <c r="AZ6" s="23">
        <v>7659</v>
      </c>
      <c r="BA6" s="23">
        <v>7659</v>
      </c>
      <c r="BB6" s="23">
        <v>7659</v>
      </c>
      <c r="BC6" s="23">
        <v>3190302.4</v>
      </c>
      <c r="BD6" s="23">
        <v>2538040.5</v>
      </c>
      <c r="BE6" s="23">
        <v>1445596.6</v>
      </c>
      <c r="BF6" s="23">
        <v>0</v>
      </c>
      <c r="BG6" s="23">
        <v>0</v>
      </c>
      <c r="BH6" s="23">
        <v>0</v>
      </c>
      <c r="BI6" s="23">
        <v>3918.5</v>
      </c>
      <c r="BJ6" s="23">
        <v>3918.5</v>
      </c>
      <c r="BK6" s="23">
        <v>3918.5</v>
      </c>
      <c r="BL6" s="23">
        <v>0</v>
      </c>
      <c r="BM6" s="23">
        <v>0</v>
      </c>
      <c r="BN6" s="23">
        <v>0</v>
      </c>
      <c r="BO6" s="23">
        <v>63205.1</v>
      </c>
      <c r="BP6" s="23">
        <v>591763.80000000005</v>
      </c>
      <c r="BQ6" s="23">
        <v>110429.7</v>
      </c>
      <c r="BR6" s="23">
        <v>3425.4</v>
      </c>
      <c r="BS6" s="23">
        <v>6886.8</v>
      </c>
      <c r="BT6" s="23">
        <v>22566.3</v>
      </c>
      <c r="BU6" s="23">
        <v>67500</v>
      </c>
      <c r="BV6" s="23">
        <v>67500</v>
      </c>
      <c r="BW6" s="23">
        <v>67500</v>
      </c>
      <c r="BX6" s="23">
        <v>0</v>
      </c>
      <c r="BY6" s="23">
        <v>0</v>
      </c>
      <c r="BZ6" s="23">
        <f>BY6-BX6</f>
        <v>0</v>
      </c>
      <c r="CA6" s="23"/>
      <c r="CB6" s="23"/>
      <c r="CC6" s="23"/>
      <c r="CD6" s="23"/>
      <c r="CE6" s="23"/>
      <c r="CF6" s="23"/>
    </row>
    <row r="7" spans="1:84" s="1" customFormat="1" ht="46.8" customHeight="1" x14ac:dyDescent="0.3">
      <c r="A7" s="11" t="s">
        <v>2</v>
      </c>
      <c r="B7" s="22">
        <v>624310.9</v>
      </c>
      <c r="C7" s="22">
        <f t="shared" ref="C7:C24" si="0">G7+J7+M7+P7+S7+V7+Y7+AB7+AE7+AH7+AK7+AN7+AQ7+AT7+AW7+AZ7+BC7+BF7+BI7+BL7+BO7+BR7+BU7+BX7+CA7+CD7</f>
        <v>500397.20000000007</v>
      </c>
      <c r="D7" s="22">
        <f t="shared" ref="D7:D24" si="1">C7-B7</f>
        <v>-123913.69999999995</v>
      </c>
      <c r="E7" s="22">
        <f t="shared" ref="E7:E24" si="2">H7+K7+N7+Q7+T7+W7+Z7+AC7+AF7+AI7+AL7+AO7+AR7+AU7+AX7+BA7+BD7+BG7+BJ7+BM7+BP7+BS7+BV7+BY7+CB7+CE7</f>
        <v>240276.9</v>
      </c>
      <c r="F7" s="22">
        <f t="shared" ref="F7:F24" si="3">I7+L7+O7+R7+U7+X7+AA7+AD7+AG7+AJ7+AM7+AP7+AS7+AV7+AY7+BB7+BE7+BH7+BK7+BN7+BQ7+BT7+BW7+BZ7+CC7+CF7</f>
        <v>445167.20000000007</v>
      </c>
      <c r="G7" s="23">
        <v>119271.1</v>
      </c>
      <c r="H7" s="23">
        <v>100.1</v>
      </c>
      <c r="I7" s="23">
        <v>18121.400000000001</v>
      </c>
      <c r="J7" s="23">
        <v>711.8</v>
      </c>
      <c r="K7" s="23">
        <v>706.1</v>
      </c>
      <c r="L7" s="23">
        <v>423.7</v>
      </c>
      <c r="M7" s="23">
        <v>3626.3</v>
      </c>
      <c r="N7" s="23">
        <v>1491.8</v>
      </c>
      <c r="O7" s="23">
        <v>8548.2999999999993</v>
      </c>
      <c r="P7" s="23">
        <v>0</v>
      </c>
      <c r="Q7" s="23">
        <v>0</v>
      </c>
      <c r="R7" s="23">
        <v>0</v>
      </c>
      <c r="S7" s="23">
        <v>13354.4</v>
      </c>
      <c r="T7" s="23">
        <v>21132</v>
      </c>
      <c r="U7" s="23">
        <v>21132</v>
      </c>
      <c r="V7" s="23">
        <v>9854.7000000000007</v>
      </c>
      <c r="W7" s="23">
        <v>44462.9</v>
      </c>
      <c r="X7" s="23">
        <v>0</v>
      </c>
      <c r="Y7" s="23">
        <v>339.2</v>
      </c>
      <c r="Z7" s="23">
        <v>339.2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3">
        <v>39288.199999999997</v>
      </c>
      <c r="AI7" s="23">
        <v>3087.1</v>
      </c>
      <c r="AJ7" s="23">
        <v>9130.5</v>
      </c>
      <c r="AK7" s="23">
        <v>187986.7</v>
      </c>
      <c r="AL7" s="23">
        <v>62236.800000000003</v>
      </c>
      <c r="AM7" s="23">
        <v>293310.40000000002</v>
      </c>
      <c r="AN7" s="23">
        <v>1485</v>
      </c>
      <c r="AO7" s="23">
        <v>1485</v>
      </c>
      <c r="AP7" s="23">
        <v>1485</v>
      </c>
      <c r="AQ7" s="23">
        <v>0</v>
      </c>
      <c r="AR7" s="23">
        <v>0</v>
      </c>
      <c r="AS7" s="23">
        <v>0</v>
      </c>
      <c r="AT7" s="23">
        <v>39683.699999999997</v>
      </c>
      <c r="AU7" s="23">
        <v>88000</v>
      </c>
      <c r="AV7" s="23">
        <v>74620</v>
      </c>
      <c r="AW7" s="23" t="s">
        <v>1</v>
      </c>
      <c r="AX7" s="23" t="s">
        <v>1</v>
      </c>
      <c r="AY7" s="23">
        <f t="shared" ref="AY7:AY23" si="4">AX7-AW7</f>
        <v>0</v>
      </c>
      <c r="AZ7" s="23">
        <v>6750.9</v>
      </c>
      <c r="BA7" s="23">
        <v>6750.9</v>
      </c>
      <c r="BB7" s="23">
        <v>6750.9</v>
      </c>
      <c r="BC7" s="23">
        <v>67451.600000000006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  <c r="BI7" s="23">
        <v>0</v>
      </c>
      <c r="BJ7" s="23">
        <v>0</v>
      </c>
      <c r="BK7" s="23">
        <v>0</v>
      </c>
      <c r="BL7" s="23" t="s">
        <v>1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593.6</v>
      </c>
      <c r="BS7" s="23">
        <v>485</v>
      </c>
      <c r="BT7" s="23">
        <v>1645</v>
      </c>
      <c r="BU7" s="23">
        <v>10000</v>
      </c>
      <c r="BV7" s="23">
        <v>10000</v>
      </c>
      <c r="BW7" s="23">
        <v>10000</v>
      </c>
      <c r="BX7" s="23">
        <v>0</v>
      </c>
      <c r="BY7" s="23">
        <v>0</v>
      </c>
      <c r="BZ7" s="23">
        <f t="shared" ref="BZ7:BZ23" si="5">BY7-BX7</f>
        <v>0</v>
      </c>
      <c r="CA7" s="23"/>
      <c r="CB7" s="23"/>
      <c r="CC7" s="23"/>
      <c r="CD7" s="23"/>
      <c r="CE7" s="23"/>
      <c r="CF7" s="23"/>
    </row>
    <row r="8" spans="1:84" s="1" customFormat="1" ht="46.8" x14ac:dyDescent="0.3">
      <c r="A8" s="11" t="s">
        <v>3</v>
      </c>
      <c r="B8" s="22">
        <v>565003.5</v>
      </c>
      <c r="C8" s="22">
        <f t="shared" si="0"/>
        <v>1223658.8</v>
      </c>
      <c r="D8" s="22">
        <f t="shared" si="1"/>
        <v>658655.30000000005</v>
      </c>
      <c r="E8" s="22">
        <f t="shared" si="2"/>
        <v>616431.70000000007</v>
      </c>
      <c r="F8" s="22">
        <f t="shared" si="3"/>
        <v>379691.80000000005</v>
      </c>
      <c r="G8" s="23">
        <v>53433.2</v>
      </c>
      <c r="H8" s="23">
        <v>16427</v>
      </c>
      <c r="I8" s="23">
        <v>20388.2</v>
      </c>
      <c r="J8" s="23">
        <v>1161.8</v>
      </c>
      <c r="K8" s="23">
        <v>1152.5</v>
      </c>
      <c r="L8" s="23">
        <v>691.5</v>
      </c>
      <c r="M8" s="23">
        <v>118114.8</v>
      </c>
      <c r="N8" s="23">
        <v>140312</v>
      </c>
      <c r="O8" s="23">
        <v>138413.20000000001</v>
      </c>
      <c r="P8" s="23">
        <v>0</v>
      </c>
      <c r="Q8" s="23">
        <v>0</v>
      </c>
      <c r="R8" s="23">
        <v>0</v>
      </c>
      <c r="S8" s="23">
        <v>30887.4</v>
      </c>
      <c r="T8" s="23">
        <v>48269.2</v>
      </c>
      <c r="U8" s="23">
        <v>48269.2</v>
      </c>
      <c r="V8" s="23">
        <v>4937.3</v>
      </c>
      <c r="W8" s="23">
        <v>0</v>
      </c>
      <c r="X8" s="23">
        <v>0</v>
      </c>
      <c r="Y8" s="23">
        <v>21801.8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13841.1</v>
      </c>
      <c r="AI8" s="23">
        <v>3658.6</v>
      </c>
      <c r="AJ8" s="23">
        <v>24922</v>
      </c>
      <c r="AK8" s="23">
        <v>95349.7</v>
      </c>
      <c r="AL8" s="23">
        <v>82730.399999999994</v>
      </c>
      <c r="AM8" s="23">
        <v>46145.4</v>
      </c>
      <c r="AN8" s="23">
        <v>10641</v>
      </c>
      <c r="AO8" s="23">
        <v>10641</v>
      </c>
      <c r="AP8" s="23">
        <v>10641</v>
      </c>
      <c r="AQ8" s="23">
        <v>0</v>
      </c>
      <c r="AR8" s="23">
        <v>0</v>
      </c>
      <c r="AS8" s="23">
        <v>0</v>
      </c>
      <c r="AT8" s="23">
        <v>59076.1</v>
      </c>
      <c r="AU8" s="23">
        <v>49300</v>
      </c>
      <c r="AV8" s="23">
        <v>49300</v>
      </c>
      <c r="AW8" s="23" t="s">
        <v>1</v>
      </c>
      <c r="AX8" s="23" t="s">
        <v>1</v>
      </c>
      <c r="AY8" s="23">
        <f t="shared" si="4"/>
        <v>0</v>
      </c>
      <c r="AZ8" s="23">
        <v>13194.2</v>
      </c>
      <c r="BA8" s="23">
        <v>13194.2</v>
      </c>
      <c r="BB8" s="23">
        <v>13194.2</v>
      </c>
      <c r="BC8" s="23">
        <v>770786.7</v>
      </c>
      <c r="BD8" s="23">
        <v>225308.7</v>
      </c>
      <c r="BE8" s="23">
        <v>0</v>
      </c>
      <c r="BF8" s="23">
        <v>4940.8</v>
      </c>
      <c r="BG8" s="23">
        <v>0</v>
      </c>
      <c r="BH8" s="23">
        <v>0</v>
      </c>
      <c r="BI8" s="23">
        <v>0</v>
      </c>
      <c r="BJ8" s="23">
        <v>0</v>
      </c>
      <c r="BK8" s="23">
        <v>0</v>
      </c>
      <c r="BL8" s="23" t="s">
        <v>1</v>
      </c>
      <c r="BM8" s="23">
        <v>0</v>
      </c>
      <c r="BN8" s="23">
        <v>0</v>
      </c>
      <c r="BO8" s="23">
        <v>0</v>
      </c>
      <c r="BP8" s="23">
        <v>0</v>
      </c>
      <c r="BQ8" s="23">
        <v>0</v>
      </c>
      <c r="BR8" s="23">
        <v>378.3</v>
      </c>
      <c r="BS8" s="23">
        <v>221.2</v>
      </c>
      <c r="BT8" s="23">
        <v>3290</v>
      </c>
      <c r="BU8" s="23">
        <v>22500</v>
      </c>
      <c r="BV8" s="23">
        <v>22500</v>
      </c>
      <c r="BW8" s="23">
        <v>22500</v>
      </c>
      <c r="BX8" s="23">
        <v>0</v>
      </c>
      <c r="BY8" s="23">
        <v>0</v>
      </c>
      <c r="BZ8" s="23">
        <f t="shared" si="5"/>
        <v>0</v>
      </c>
      <c r="CA8" s="23"/>
      <c r="CB8" s="23"/>
      <c r="CC8" s="23"/>
      <c r="CD8" s="23">
        <v>2614.6</v>
      </c>
      <c r="CE8" s="23">
        <v>2716.9</v>
      </c>
      <c r="CF8" s="23">
        <v>1937.1</v>
      </c>
    </row>
    <row r="9" spans="1:84" s="1" customFormat="1" ht="31.2" x14ac:dyDescent="0.3">
      <c r="A9" s="11" t="s">
        <v>21</v>
      </c>
      <c r="B9" s="22">
        <v>1633634.1</v>
      </c>
      <c r="C9" s="22">
        <f t="shared" si="0"/>
        <v>1471091.4</v>
      </c>
      <c r="D9" s="22">
        <f t="shared" si="1"/>
        <v>-162542.70000000019</v>
      </c>
      <c r="E9" s="22">
        <f t="shared" si="2"/>
        <v>1628462.5</v>
      </c>
      <c r="F9" s="22">
        <f t="shared" si="3"/>
        <v>992618.90000000014</v>
      </c>
      <c r="G9" s="23">
        <v>171935.6</v>
      </c>
      <c r="H9" s="23">
        <v>503</v>
      </c>
      <c r="I9" s="23">
        <v>52277.7</v>
      </c>
      <c r="J9" s="23">
        <v>1554.6</v>
      </c>
      <c r="K9" s="23">
        <v>1542.2</v>
      </c>
      <c r="L9" s="23">
        <v>925.3</v>
      </c>
      <c r="M9" s="23">
        <v>112757</v>
      </c>
      <c r="N9" s="23">
        <v>193051.5</v>
      </c>
      <c r="O9" s="23">
        <v>200160.2</v>
      </c>
      <c r="P9" s="23">
        <v>3323.9</v>
      </c>
      <c r="Q9" s="23">
        <v>0</v>
      </c>
      <c r="R9" s="23">
        <v>0</v>
      </c>
      <c r="S9" s="23">
        <v>51832.4</v>
      </c>
      <c r="T9" s="23">
        <v>79340.100000000006</v>
      </c>
      <c r="U9" s="23">
        <v>79340.100000000006</v>
      </c>
      <c r="V9" s="23">
        <v>4597.8</v>
      </c>
      <c r="W9" s="23">
        <v>0</v>
      </c>
      <c r="X9" s="23">
        <v>38960.699999999997</v>
      </c>
      <c r="Y9" s="23">
        <v>339.1</v>
      </c>
      <c r="Z9" s="23">
        <v>17730.400000000001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28538.5</v>
      </c>
      <c r="AI9" s="23">
        <v>18935.900000000001</v>
      </c>
      <c r="AJ9" s="23">
        <v>46978.6</v>
      </c>
      <c r="AK9" s="23">
        <v>51309.2</v>
      </c>
      <c r="AL9" s="23">
        <v>342368.2</v>
      </c>
      <c r="AM9" s="23">
        <v>78564.7</v>
      </c>
      <c r="AN9" s="23">
        <v>5444</v>
      </c>
      <c r="AO9" s="23">
        <v>5444</v>
      </c>
      <c r="AP9" s="23">
        <v>5444</v>
      </c>
      <c r="AQ9" s="23">
        <v>0</v>
      </c>
      <c r="AR9" s="23">
        <v>0</v>
      </c>
      <c r="AS9" s="23">
        <v>0</v>
      </c>
      <c r="AT9" s="23">
        <v>22236.3</v>
      </c>
      <c r="AU9" s="23">
        <v>36550</v>
      </c>
      <c r="AV9" s="23">
        <v>36550</v>
      </c>
      <c r="AW9" s="23" t="s">
        <v>1</v>
      </c>
      <c r="AX9" s="23" t="s">
        <v>1</v>
      </c>
      <c r="AY9" s="23">
        <f t="shared" si="4"/>
        <v>0</v>
      </c>
      <c r="AZ9" s="23">
        <v>11145.4</v>
      </c>
      <c r="BA9" s="23">
        <v>11145.4</v>
      </c>
      <c r="BB9" s="23">
        <v>11145.4</v>
      </c>
      <c r="BC9" s="23">
        <v>978377.2</v>
      </c>
      <c r="BD9" s="23">
        <v>894048.6</v>
      </c>
      <c r="BE9" s="23">
        <v>413005.4</v>
      </c>
      <c r="BF9" s="23">
        <v>0</v>
      </c>
      <c r="BG9" s="23">
        <v>0</v>
      </c>
      <c r="BH9" s="23">
        <v>0</v>
      </c>
      <c r="BI9" s="23">
        <v>37.4</v>
      </c>
      <c r="BJ9" s="23">
        <v>37.4</v>
      </c>
      <c r="BK9" s="23">
        <v>37.4</v>
      </c>
      <c r="BL9" s="23" t="s">
        <v>1</v>
      </c>
      <c r="BM9" s="23">
        <v>0</v>
      </c>
      <c r="BN9" s="23">
        <v>0</v>
      </c>
      <c r="BO9" s="23">
        <v>0</v>
      </c>
      <c r="BP9" s="23">
        <v>0</v>
      </c>
      <c r="BQ9" s="23">
        <v>0</v>
      </c>
      <c r="BR9" s="23">
        <v>163</v>
      </c>
      <c r="BS9" s="23">
        <v>265.8</v>
      </c>
      <c r="BT9" s="23">
        <v>1729.4</v>
      </c>
      <c r="BU9" s="23">
        <v>27500</v>
      </c>
      <c r="BV9" s="23">
        <v>27500</v>
      </c>
      <c r="BW9" s="23">
        <v>27500</v>
      </c>
      <c r="BX9" s="23">
        <v>0</v>
      </c>
      <c r="BY9" s="23">
        <v>0</v>
      </c>
      <c r="BZ9" s="23">
        <f t="shared" si="5"/>
        <v>0</v>
      </c>
      <c r="CA9" s="23"/>
      <c r="CB9" s="23"/>
      <c r="CC9" s="23"/>
      <c r="CD9" s="23"/>
      <c r="CE9" s="23"/>
      <c r="CF9" s="23"/>
    </row>
    <row r="10" spans="1:84" s="1" customFormat="1" ht="46.8" x14ac:dyDescent="0.3">
      <c r="A10" s="11" t="s">
        <v>22</v>
      </c>
      <c r="B10" s="22">
        <v>804034.7</v>
      </c>
      <c r="C10" s="22">
        <f t="shared" si="0"/>
        <v>735008.4</v>
      </c>
      <c r="D10" s="22">
        <f t="shared" si="1"/>
        <v>-69026.29999999993</v>
      </c>
      <c r="E10" s="22">
        <f t="shared" si="2"/>
        <v>147887.5</v>
      </c>
      <c r="F10" s="22">
        <f t="shared" si="3"/>
        <v>182378.9</v>
      </c>
      <c r="G10" s="23">
        <v>8704</v>
      </c>
      <c r="H10" s="23">
        <v>110.9</v>
      </c>
      <c r="I10" s="23">
        <v>18658.099999999999</v>
      </c>
      <c r="J10" s="23">
        <v>999.9</v>
      </c>
      <c r="K10" s="23">
        <v>991.9</v>
      </c>
      <c r="L10" s="23">
        <v>595.1</v>
      </c>
      <c r="M10" s="23">
        <v>22891.9</v>
      </c>
      <c r="N10" s="23">
        <v>11514.2</v>
      </c>
      <c r="O10" s="23">
        <v>7836.2</v>
      </c>
      <c r="P10" s="23">
        <v>0</v>
      </c>
      <c r="Q10" s="23">
        <v>0</v>
      </c>
      <c r="R10" s="23">
        <v>0</v>
      </c>
      <c r="S10" s="23">
        <v>18565</v>
      </c>
      <c r="T10" s="23">
        <v>33470.400000000001</v>
      </c>
      <c r="U10" s="23">
        <v>33470.400000000001</v>
      </c>
      <c r="V10" s="23">
        <v>3007</v>
      </c>
      <c r="W10" s="23">
        <v>0</v>
      </c>
      <c r="X10" s="23">
        <v>0</v>
      </c>
      <c r="Y10" s="23">
        <v>24986.2</v>
      </c>
      <c r="Z10" s="23">
        <v>339.1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1455</v>
      </c>
      <c r="AI10" s="23">
        <v>8727.5</v>
      </c>
      <c r="AJ10" s="23">
        <v>1455</v>
      </c>
      <c r="AK10" s="23">
        <v>85268</v>
      </c>
      <c r="AL10" s="23">
        <v>20576.400000000001</v>
      </c>
      <c r="AM10" s="23">
        <v>49486.5</v>
      </c>
      <c r="AN10" s="23">
        <v>16086</v>
      </c>
      <c r="AO10" s="23">
        <v>16086</v>
      </c>
      <c r="AP10" s="23">
        <v>16086</v>
      </c>
      <c r="AQ10" s="23">
        <v>0</v>
      </c>
      <c r="AR10" s="23">
        <v>0</v>
      </c>
      <c r="AS10" s="23">
        <v>0</v>
      </c>
      <c r="AT10" s="23">
        <v>17665</v>
      </c>
      <c r="AU10" s="23">
        <v>40000</v>
      </c>
      <c r="AV10" s="23">
        <v>40000</v>
      </c>
      <c r="AW10" s="23" t="s">
        <v>1</v>
      </c>
      <c r="AX10" s="23" t="s">
        <v>1</v>
      </c>
      <c r="AY10" s="23">
        <f t="shared" si="4"/>
        <v>0</v>
      </c>
      <c r="AZ10" s="23">
        <v>3459.1</v>
      </c>
      <c r="BA10" s="23">
        <v>3459.1</v>
      </c>
      <c r="BB10" s="23">
        <v>3459.1</v>
      </c>
      <c r="BC10" s="23">
        <v>519139.2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 t="s">
        <v>1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983.6</v>
      </c>
      <c r="BS10" s="23">
        <v>743</v>
      </c>
      <c r="BT10" s="23">
        <v>0</v>
      </c>
      <c r="BU10" s="23">
        <v>10000</v>
      </c>
      <c r="BV10" s="23">
        <v>10000</v>
      </c>
      <c r="BW10" s="23">
        <v>10000</v>
      </c>
      <c r="BX10" s="23">
        <v>0</v>
      </c>
      <c r="BY10" s="23">
        <v>0</v>
      </c>
      <c r="BZ10" s="23">
        <f t="shared" si="5"/>
        <v>0</v>
      </c>
      <c r="CA10" s="23"/>
      <c r="CB10" s="23"/>
      <c r="CC10" s="23"/>
      <c r="CD10" s="23">
        <v>1798.5</v>
      </c>
      <c r="CE10" s="23">
        <v>1869</v>
      </c>
      <c r="CF10" s="23">
        <v>1332.5</v>
      </c>
    </row>
    <row r="11" spans="1:84" s="1" customFormat="1" ht="18" customHeight="1" x14ac:dyDescent="0.3">
      <c r="A11" s="11" t="s">
        <v>4</v>
      </c>
      <c r="B11" s="22">
        <v>1496469.6</v>
      </c>
      <c r="C11" s="22">
        <f t="shared" si="0"/>
        <v>753073.1</v>
      </c>
      <c r="D11" s="22">
        <f t="shared" si="1"/>
        <v>-743396.50000000012</v>
      </c>
      <c r="E11" s="22">
        <f t="shared" si="2"/>
        <v>683544.5</v>
      </c>
      <c r="F11" s="22">
        <f t="shared" si="3"/>
        <v>473788.5</v>
      </c>
      <c r="G11" s="23">
        <v>1398.2</v>
      </c>
      <c r="H11" s="23">
        <v>0</v>
      </c>
      <c r="I11" s="23">
        <v>53025.599999999999</v>
      </c>
      <c r="J11" s="23">
        <v>1330.8</v>
      </c>
      <c r="K11" s="23">
        <v>1320.2</v>
      </c>
      <c r="L11" s="23">
        <v>792.1</v>
      </c>
      <c r="M11" s="23">
        <v>18856</v>
      </c>
      <c r="N11" s="23">
        <v>15892.7</v>
      </c>
      <c r="O11" s="23">
        <v>20469</v>
      </c>
      <c r="P11" s="23">
        <v>0</v>
      </c>
      <c r="Q11" s="23">
        <v>0</v>
      </c>
      <c r="R11" s="23">
        <v>0</v>
      </c>
      <c r="S11" s="23">
        <v>48038.7</v>
      </c>
      <c r="T11" s="23">
        <v>63413.7</v>
      </c>
      <c r="U11" s="23">
        <v>63413.7</v>
      </c>
      <c r="V11" s="23">
        <v>0</v>
      </c>
      <c r="W11" s="23">
        <v>0</v>
      </c>
      <c r="X11" s="23">
        <v>0</v>
      </c>
      <c r="Y11" s="23">
        <v>2924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1746</v>
      </c>
      <c r="AI11" s="23">
        <v>30846</v>
      </c>
      <c r="AJ11" s="23">
        <v>2473.5</v>
      </c>
      <c r="AK11" s="23">
        <v>52483.3</v>
      </c>
      <c r="AL11" s="23">
        <v>215405.2</v>
      </c>
      <c r="AM11" s="23">
        <v>69988.600000000006</v>
      </c>
      <c r="AN11" s="23">
        <v>4455</v>
      </c>
      <c r="AO11" s="23">
        <v>4455</v>
      </c>
      <c r="AP11" s="23">
        <v>4455</v>
      </c>
      <c r="AQ11" s="23">
        <v>0</v>
      </c>
      <c r="AR11" s="23">
        <v>0</v>
      </c>
      <c r="AS11" s="23">
        <v>0</v>
      </c>
      <c r="AT11" s="23">
        <v>14700</v>
      </c>
      <c r="AU11" s="23">
        <v>36700</v>
      </c>
      <c r="AV11" s="23">
        <v>36700</v>
      </c>
      <c r="AW11" s="23" t="s">
        <v>1</v>
      </c>
      <c r="AX11" s="23" t="s">
        <v>1</v>
      </c>
      <c r="AY11" s="23">
        <f t="shared" si="4"/>
        <v>0</v>
      </c>
      <c r="AZ11" s="23">
        <v>12422.5</v>
      </c>
      <c r="BA11" s="23">
        <v>12422.5</v>
      </c>
      <c r="BB11" s="23">
        <v>12422.5</v>
      </c>
      <c r="BC11" s="23">
        <v>581842.19999999995</v>
      </c>
      <c r="BD11" s="23">
        <v>289786</v>
      </c>
      <c r="BE11" s="23">
        <v>189506.1</v>
      </c>
      <c r="BF11" s="23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0</v>
      </c>
      <c r="BL11" s="23" t="s">
        <v>1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376.4</v>
      </c>
      <c r="BS11" s="23">
        <v>803.2</v>
      </c>
      <c r="BT11" s="23">
        <v>8042.4</v>
      </c>
      <c r="BU11" s="23">
        <v>12500</v>
      </c>
      <c r="BV11" s="23">
        <v>12500</v>
      </c>
      <c r="BW11" s="23">
        <v>12500</v>
      </c>
      <c r="BX11" s="23">
        <v>0</v>
      </c>
      <c r="BY11" s="23">
        <v>0</v>
      </c>
      <c r="BZ11" s="23">
        <f t="shared" si="5"/>
        <v>0</v>
      </c>
      <c r="CA11" s="23"/>
      <c r="CB11" s="23"/>
      <c r="CC11" s="23"/>
      <c r="CD11" s="23"/>
      <c r="CE11" s="23"/>
      <c r="CF11" s="23"/>
    </row>
    <row r="12" spans="1:84" s="1" customFormat="1" ht="16.8" customHeight="1" x14ac:dyDescent="0.3">
      <c r="A12" s="11" t="s">
        <v>5</v>
      </c>
      <c r="B12" s="22">
        <v>768686.8</v>
      </c>
      <c r="C12" s="22">
        <f t="shared" si="0"/>
        <v>894955.70000000007</v>
      </c>
      <c r="D12" s="22">
        <f t="shared" si="1"/>
        <v>126268.90000000002</v>
      </c>
      <c r="E12" s="22">
        <f t="shared" si="2"/>
        <v>269770.80000000005</v>
      </c>
      <c r="F12" s="22">
        <f t="shared" si="3"/>
        <v>302553.39999999997</v>
      </c>
      <c r="G12" s="23">
        <v>55122.1</v>
      </c>
      <c r="H12" s="23">
        <v>28579</v>
      </c>
      <c r="I12" s="23">
        <v>27683.200000000001</v>
      </c>
      <c r="J12" s="23">
        <v>1213</v>
      </c>
      <c r="K12" s="23">
        <v>1203.3</v>
      </c>
      <c r="L12" s="23">
        <v>722</v>
      </c>
      <c r="M12" s="23">
        <v>45491.6</v>
      </c>
      <c r="N12" s="23">
        <v>64550.2</v>
      </c>
      <c r="O12" s="23">
        <v>63280.1</v>
      </c>
      <c r="P12" s="23">
        <v>0</v>
      </c>
      <c r="Q12" s="23">
        <v>0</v>
      </c>
      <c r="R12" s="23">
        <v>0</v>
      </c>
      <c r="S12" s="23">
        <v>27783.5</v>
      </c>
      <c r="T12" s="23">
        <v>44778.5</v>
      </c>
      <c r="U12" s="23">
        <v>44778.5</v>
      </c>
      <c r="V12" s="23">
        <v>0</v>
      </c>
      <c r="W12" s="23">
        <v>0</v>
      </c>
      <c r="X12" s="23">
        <v>0</v>
      </c>
      <c r="Y12" s="23">
        <v>24250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2931.1</v>
      </c>
      <c r="AI12" s="23">
        <v>2931.1</v>
      </c>
      <c r="AJ12" s="23">
        <v>10311.4</v>
      </c>
      <c r="AK12" s="23">
        <v>66602.8</v>
      </c>
      <c r="AL12" s="23">
        <v>45247.6</v>
      </c>
      <c r="AM12" s="23">
        <v>74071.199999999997</v>
      </c>
      <c r="AN12" s="23">
        <v>3712</v>
      </c>
      <c r="AO12" s="23">
        <v>3712</v>
      </c>
      <c r="AP12" s="23">
        <v>3712</v>
      </c>
      <c r="AQ12" s="23">
        <v>0</v>
      </c>
      <c r="AR12" s="23">
        <v>0</v>
      </c>
      <c r="AS12" s="23">
        <v>0</v>
      </c>
      <c r="AT12" s="23">
        <v>9554.2999999999993</v>
      </c>
      <c r="AU12" s="23">
        <v>31600</v>
      </c>
      <c r="AV12" s="23">
        <v>31600</v>
      </c>
      <c r="AW12" s="23" t="s">
        <v>1</v>
      </c>
      <c r="AX12" s="23" t="s">
        <v>1</v>
      </c>
      <c r="AY12" s="23">
        <f t="shared" si="4"/>
        <v>0</v>
      </c>
      <c r="AZ12" s="23">
        <v>21395</v>
      </c>
      <c r="BA12" s="23">
        <v>21395</v>
      </c>
      <c r="BB12" s="23">
        <v>21395</v>
      </c>
      <c r="BC12" s="23">
        <v>608225.80000000005</v>
      </c>
      <c r="BD12" s="23">
        <v>0</v>
      </c>
      <c r="BE12" s="23">
        <v>0</v>
      </c>
      <c r="BF12" s="23">
        <v>3482.4</v>
      </c>
      <c r="BG12" s="23">
        <v>0</v>
      </c>
      <c r="BH12" s="23">
        <v>0</v>
      </c>
      <c r="BI12" s="23">
        <v>0</v>
      </c>
      <c r="BJ12" s="23">
        <v>0</v>
      </c>
      <c r="BK12" s="23">
        <v>0</v>
      </c>
      <c r="BL12" s="23" t="s">
        <v>1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192.1</v>
      </c>
      <c r="BS12" s="23">
        <v>774.1</v>
      </c>
      <c r="BT12" s="23">
        <v>0</v>
      </c>
      <c r="BU12" s="23">
        <v>25000</v>
      </c>
      <c r="BV12" s="23">
        <v>25000</v>
      </c>
      <c r="BW12" s="23">
        <v>25000</v>
      </c>
      <c r="BX12" s="23">
        <v>0</v>
      </c>
      <c r="BY12" s="23">
        <v>0</v>
      </c>
      <c r="BZ12" s="23">
        <f t="shared" si="5"/>
        <v>0</v>
      </c>
      <c r="CA12" s="23"/>
      <c r="CB12" s="23"/>
      <c r="CC12" s="23"/>
      <c r="CD12" s="23"/>
      <c r="CE12" s="23"/>
      <c r="CF12" s="23"/>
    </row>
    <row r="13" spans="1:84" s="1" customFormat="1" ht="31.2" x14ac:dyDescent="0.3">
      <c r="A13" s="11" t="s">
        <v>23</v>
      </c>
      <c r="B13" s="22">
        <v>1174583.7</v>
      </c>
      <c r="C13" s="22">
        <f t="shared" si="0"/>
        <v>2526012.8000000003</v>
      </c>
      <c r="D13" s="22">
        <f t="shared" si="1"/>
        <v>1351429.1000000003</v>
      </c>
      <c r="E13" s="22">
        <f t="shared" si="2"/>
        <v>562850.80000000005</v>
      </c>
      <c r="F13" s="22">
        <f t="shared" si="3"/>
        <v>517454.39999999997</v>
      </c>
      <c r="G13" s="23">
        <v>118606.2</v>
      </c>
      <c r="H13" s="23">
        <v>73288.800000000003</v>
      </c>
      <c r="I13" s="23">
        <v>0</v>
      </c>
      <c r="J13" s="23">
        <v>1020.1</v>
      </c>
      <c r="K13" s="23">
        <v>1012</v>
      </c>
      <c r="L13" s="23">
        <v>607.20000000000005</v>
      </c>
      <c r="M13" s="23">
        <v>27131.200000000001</v>
      </c>
      <c r="N13" s="23">
        <v>34528.1</v>
      </c>
      <c r="O13" s="23">
        <v>28255.200000000001</v>
      </c>
      <c r="P13" s="23">
        <v>0</v>
      </c>
      <c r="Q13" s="23">
        <v>0</v>
      </c>
      <c r="R13" s="23">
        <v>0</v>
      </c>
      <c r="S13" s="23">
        <v>474066.8</v>
      </c>
      <c r="T13" s="23">
        <v>32746.2</v>
      </c>
      <c r="U13" s="23">
        <v>32746.2</v>
      </c>
      <c r="V13" s="23">
        <v>0</v>
      </c>
      <c r="W13" s="23">
        <v>0</v>
      </c>
      <c r="X13" s="23">
        <v>0</v>
      </c>
      <c r="Y13" s="23">
        <v>2265.3000000000002</v>
      </c>
      <c r="Z13" s="23">
        <v>0</v>
      </c>
      <c r="AA13" s="23">
        <v>0</v>
      </c>
      <c r="AB13" s="23">
        <v>5222.8999999999996</v>
      </c>
      <c r="AC13" s="23">
        <v>22946.400000000001</v>
      </c>
      <c r="AD13" s="23">
        <v>8000</v>
      </c>
      <c r="AE13" s="23">
        <v>0</v>
      </c>
      <c r="AF13" s="23">
        <v>0</v>
      </c>
      <c r="AG13" s="23">
        <v>0</v>
      </c>
      <c r="AH13" s="23">
        <v>35910.1</v>
      </c>
      <c r="AI13" s="23">
        <v>0</v>
      </c>
      <c r="AJ13" s="23">
        <v>0</v>
      </c>
      <c r="AK13" s="23">
        <v>60422.6</v>
      </c>
      <c r="AL13" s="23">
        <v>19859.5</v>
      </c>
      <c r="AM13" s="23">
        <v>47498.9</v>
      </c>
      <c r="AN13" s="23">
        <v>2722</v>
      </c>
      <c r="AO13" s="23">
        <v>2722</v>
      </c>
      <c r="AP13" s="23">
        <v>2722</v>
      </c>
      <c r="AQ13" s="23">
        <v>0</v>
      </c>
      <c r="AR13" s="23">
        <v>0</v>
      </c>
      <c r="AS13" s="23">
        <v>0</v>
      </c>
      <c r="AT13" s="23">
        <v>114150</v>
      </c>
      <c r="AU13" s="23">
        <v>81775.399999999994</v>
      </c>
      <c r="AV13" s="23">
        <v>81775.399999999994</v>
      </c>
      <c r="AW13" s="23" t="s">
        <v>1</v>
      </c>
      <c r="AX13" s="23" t="s">
        <v>1</v>
      </c>
      <c r="AY13" s="23">
        <f t="shared" si="4"/>
        <v>0</v>
      </c>
      <c r="AZ13" s="23">
        <v>15771.4</v>
      </c>
      <c r="BA13" s="23">
        <v>15771.4</v>
      </c>
      <c r="BB13" s="23">
        <v>15771.4</v>
      </c>
      <c r="BC13" s="23">
        <v>1641114.8</v>
      </c>
      <c r="BD13" s="23">
        <v>252752.9</v>
      </c>
      <c r="BE13" s="23">
        <v>271600</v>
      </c>
      <c r="BF13" s="23">
        <v>4337.3</v>
      </c>
      <c r="BG13" s="23">
        <v>2771.6</v>
      </c>
      <c r="BH13" s="23">
        <v>3138</v>
      </c>
      <c r="BI13" s="23">
        <v>0</v>
      </c>
      <c r="BJ13" s="23">
        <v>0</v>
      </c>
      <c r="BK13" s="23">
        <v>0</v>
      </c>
      <c r="BL13" s="23" t="s">
        <v>1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772.1</v>
      </c>
      <c r="BS13" s="23">
        <v>176.5</v>
      </c>
      <c r="BT13" s="23">
        <v>2840.1</v>
      </c>
      <c r="BU13" s="23">
        <v>22500</v>
      </c>
      <c r="BV13" s="23">
        <v>22500</v>
      </c>
      <c r="BW13" s="23">
        <v>22500</v>
      </c>
      <c r="BX13" s="23">
        <v>0</v>
      </c>
      <c r="BY13" s="23">
        <v>0</v>
      </c>
      <c r="BZ13" s="23">
        <f t="shared" si="5"/>
        <v>0</v>
      </c>
      <c r="CA13" s="23"/>
      <c r="CB13" s="23"/>
      <c r="CC13" s="23"/>
      <c r="CD13" s="23"/>
      <c r="CE13" s="23"/>
      <c r="CF13" s="23"/>
    </row>
    <row r="14" spans="1:84" s="1" customFormat="1" ht="31.2" x14ac:dyDescent="0.3">
      <c r="A14" s="11" t="s">
        <v>6</v>
      </c>
      <c r="B14" s="22">
        <v>1305658.6000000001</v>
      </c>
      <c r="C14" s="22">
        <f t="shared" si="0"/>
        <v>1019411.7000000001</v>
      </c>
      <c r="D14" s="22">
        <f t="shared" si="1"/>
        <v>-286246.90000000002</v>
      </c>
      <c r="E14" s="22">
        <f t="shared" si="2"/>
        <v>903855.7</v>
      </c>
      <c r="F14" s="22">
        <f t="shared" si="3"/>
        <v>301711.3</v>
      </c>
      <c r="G14" s="23">
        <v>8010.8</v>
      </c>
      <c r="H14" s="23">
        <v>57497.3</v>
      </c>
      <c r="I14" s="23">
        <v>32097.7</v>
      </c>
      <c r="J14" s="23">
        <v>2021.2</v>
      </c>
      <c r="K14" s="23">
        <v>2205.5</v>
      </c>
      <c r="L14" s="23">
        <v>1323.3</v>
      </c>
      <c r="M14" s="23">
        <v>23469.5</v>
      </c>
      <c r="N14" s="23">
        <v>18430.5</v>
      </c>
      <c r="O14" s="23">
        <v>13223.9</v>
      </c>
      <c r="P14" s="23">
        <v>0</v>
      </c>
      <c r="Q14" s="23">
        <v>0</v>
      </c>
      <c r="R14" s="23">
        <v>0</v>
      </c>
      <c r="S14" s="23">
        <v>44448.9</v>
      </c>
      <c r="T14" s="23">
        <v>76489</v>
      </c>
      <c r="U14" s="23">
        <v>76489</v>
      </c>
      <c r="V14" s="23">
        <v>1947.8</v>
      </c>
      <c r="W14" s="23">
        <v>0</v>
      </c>
      <c r="X14" s="23">
        <v>0</v>
      </c>
      <c r="Y14" s="23">
        <v>24141.3</v>
      </c>
      <c r="Z14" s="23">
        <v>339.1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10455</v>
      </c>
      <c r="AI14" s="23">
        <v>9455</v>
      </c>
      <c r="AJ14" s="23">
        <v>2910</v>
      </c>
      <c r="AK14" s="23">
        <v>58227.4</v>
      </c>
      <c r="AL14" s="23">
        <v>190789.1</v>
      </c>
      <c r="AM14" s="23">
        <v>80793.3</v>
      </c>
      <c r="AN14" s="23">
        <v>5939</v>
      </c>
      <c r="AO14" s="23">
        <v>5939</v>
      </c>
      <c r="AP14" s="23">
        <v>5939</v>
      </c>
      <c r="AQ14" s="23">
        <v>0</v>
      </c>
      <c r="AR14" s="23">
        <v>0</v>
      </c>
      <c r="AS14" s="23">
        <v>0</v>
      </c>
      <c r="AT14" s="23">
        <v>56177.8</v>
      </c>
      <c r="AU14" s="23">
        <v>47000</v>
      </c>
      <c r="AV14" s="23">
        <v>47000</v>
      </c>
      <c r="AW14" s="23" t="s">
        <v>1</v>
      </c>
      <c r="AX14" s="23" t="s">
        <v>1</v>
      </c>
      <c r="AY14" s="23">
        <f t="shared" si="4"/>
        <v>0</v>
      </c>
      <c r="AZ14" s="23">
        <v>9712</v>
      </c>
      <c r="BA14" s="23">
        <v>9712</v>
      </c>
      <c r="BB14" s="23">
        <v>9712</v>
      </c>
      <c r="BC14" s="23">
        <v>744368.6</v>
      </c>
      <c r="BD14" s="23">
        <v>457006.4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 t="s">
        <v>1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2518.1</v>
      </c>
      <c r="BS14" s="23">
        <v>902.1</v>
      </c>
      <c r="BT14" s="23">
        <v>5019.5</v>
      </c>
      <c r="BU14" s="23">
        <v>25000</v>
      </c>
      <c r="BV14" s="23">
        <v>25000</v>
      </c>
      <c r="BW14" s="23">
        <v>25000</v>
      </c>
      <c r="BX14" s="23">
        <v>0</v>
      </c>
      <c r="BY14" s="23">
        <v>0</v>
      </c>
      <c r="BZ14" s="23">
        <f>BY14-BX14</f>
        <v>0</v>
      </c>
      <c r="CA14" s="23"/>
      <c r="CB14" s="23"/>
      <c r="CC14" s="23"/>
      <c r="CD14" s="23">
        <v>2974.3</v>
      </c>
      <c r="CE14" s="23">
        <v>3090.7</v>
      </c>
      <c r="CF14" s="23">
        <v>2203.6</v>
      </c>
    </row>
    <row r="15" spans="1:84" s="1" customFormat="1" ht="18" customHeight="1" x14ac:dyDescent="0.3">
      <c r="A15" s="11" t="s">
        <v>7</v>
      </c>
      <c r="B15" s="22">
        <v>1075211.1000000001</v>
      </c>
      <c r="C15" s="22">
        <f t="shared" si="0"/>
        <v>1171103.5</v>
      </c>
      <c r="D15" s="22">
        <f t="shared" si="1"/>
        <v>95892.399999999907</v>
      </c>
      <c r="E15" s="22">
        <f t="shared" si="2"/>
        <v>623653.29999999993</v>
      </c>
      <c r="F15" s="22">
        <f t="shared" si="3"/>
        <v>548857.20000000007</v>
      </c>
      <c r="G15" s="23">
        <v>6077.8</v>
      </c>
      <c r="H15" s="23">
        <v>66400.5</v>
      </c>
      <c r="I15" s="23">
        <v>85073.9</v>
      </c>
      <c r="J15" s="23">
        <v>707.1</v>
      </c>
      <c r="K15" s="23">
        <v>701.4</v>
      </c>
      <c r="L15" s="23">
        <v>420.8</v>
      </c>
      <c r="M15" s="23">
        <v>129897.8</v>
      </c>
      <c r="N15" s="23">
        <v>183038</v>
      </c>
      <c r="O15" s="23">
        <v>202455.2</v>
      </c>
      <c r="P15" s="23">
        <v>0</v>
      </c>
      <c r="Q15" s="23">
        <v>0</v>
      </c>
      <c r="R15" s="23">
        <v>0</v>
      </c>
      <c r="S15" s="23">
        <v>25532.9</v>
      </c>
      <c r="T15" s="23">
        <v>36694.199999999997</v>
      </c>
      <c r="U15" s="23">
        <v>36694.199999999997</v>
      </c>
      <c r="V15" s="23">
        <v>0</v>
      </c>
      <c r="W15" s="23">
        <v>0</v>
      </c>
      <c r="X15" s="23">
        <v>0</v>
      </c>
      <c r="Y15" s="23">
        <v>2558.1999999999998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7899.9</v>
      </c>
      <c r="AI15" s="23">
        <v>6576.4</v>
      </c>
      <c r="AJ15" s="23">
        <v>16336.8</v>
      </c>
      <c r="AK15" s="23">
        <v>314759.7</v>
      </c>
      <c r="AL15" s="23">
        <v>241365.1</v>
      </c>
      <c r="AM15" s="23">
        <v>58431</v>
      </c>
      <c r="AN15" s="23">
        <v>8408</v>
      </c>
      <c r="AO15" s="23">
        <v>5692</v>
      </c>
      <c r="AP15" s="23">
        <v>5692</v>
      </c>
      <c r="AQ15" s="23">
        <v>0</v>
      </c>
      <c r="AR15" s="23">
        <v>0</v>
      </c>
      <c r="AS15" s="23">
        <v>0</v>
      </c>
      <c r="AT15" s="23">
        <v>49100</v>
      </c>
      <c r="AU15" s="23">
        <v>58700</v>
      </c>
      <c r="AV15" s="23">
        <v>58700</v>
      </c>
      <c r="AW15" s="23" t="s">
        <v>1</v>
      </c>
      <c r="AX15" s="23" t="s">
        <v>1</v>
      </c>
      <c r="AY15" s="23">
        <f t="shared" si="4"/>
        <v>0</v>
      </c>
      <c r="AZ15" s="23">
        <v>10934.2</v>
      </c>
      <c r="BA15" s="23">
        <v>10934.2</v>
      </c>
      <c r="BB15" s="23">
        <v>10934.2</v>
      </c>
      <c r="BC15" s="23">
        <v>599740.30000000005</v>
      </c>
      <c r="BD15" s="23">
        <v>0</v>
      </c>
      <c r="BE15" s="23">
        <v>58821.2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 t="s">
        <v>1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2987.6</v>
      </c>
      <c r="BS15" s="23">
        <v>1051.5</v>
      </c>
      <c r="BT15" s="23">
        <v>2797.9</v>
      </c>
      <c r="BU15" s="23">
        <v>12500</v>
      </c>
      <c r="BV15" s="23">
        <v>12500</v>
      </c>
      <c r="BW15" s="23">
        <v>12500</v>
      </c>
      <c r="BX15" s="23">
        <v>0</v>
      </c>
      <c r="BY15" s="23">
        <v>0</v>
      </c>
      <c r="BZ15" s="23">
        <f t="shared" si="5"/>
        <v>0</v>
      </c>
      <c r="CA15" s="23"/>
      <c r="CB15" s="23"/>
      <c r="CC15" s="23"/>
      <c r="CD15" s="23"/>
      <c r="CE15" s="23"/>
      <c r="CF15" s="23"/>
    </row>
    <row r="16" spans="1:84" s="1" customFormat="1" ht="18" customHeight="1" x14ac:dyDescent="0.3">
      <c r="A16" s="11" t="s">
        <v>8</v>
      </c>
      <c r="B16" s="22">
        <v>257957.1</v>
      </c>
      <c r="C16" s="22">
        <f t="shared" si="0"/>
        <v>694499.1</v>
      </c>
      <c r="D16" s="22">
        <f t="shared" si="1"/>
        <v>436542</v>
      </c>
      <c r="E16" s="22">
        <f t="shared" si="2"/>
        <v>721586.49999999988</v>
      </c>
      <c r="F16" s="22">
        <f t="shared" si="3"/>
        <v>679023.1</v>
      </c>
      <c r="G16" s="23">
        <v>56545.599999999999</v>
      </c>
      <c r="H16" s="23">
        <v>386.4</v>
      </c>
      <c r="I16" s="23">
        <v>386.4</v>
      </c>
      <c r="J16" s="23">
        <v>115.5</v>
      </c>
      <c r="K16" s="23">
        <v>114.5</v>
      </c>
      <c r="L16" s="23">
        <v>68.7</v>
      </c>
      <c r="M16" s="23">
        <v>7716</v>
      </c>
      <c r="N16" s="23">
        <v>2716</v>
      </c>
      <c r="O16" s="23">
        <v>2716</v>
      </c>
      <c r="P16" s="23">
        <v>0</v>
      </c>
      <c r="Q16" s="23">
        <v>0</v>
      </c>
      <c r="R16" s="23">
        <v>0</v>
      </c>
      <c r="S16" s="23">
        <v>299465.3</v>
      </c>
      <c r="T16" s="23">
        <v>266452.3</v>
      </c>
      <c r="U16" s="23">
        <v>266452.3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34318.199999999997</v>
      </c>
      <c r="AL16" s="23">
        <v>11054.6</v>
      </c>
      <c r="AM16" s="23">
        <v>26675.7</v>
      </c>
      <c r="AN16" s="23">
        <v>3023</v>
      </c>
      <c r="AO16" s="23">
        <v>3023</v>
      </c>
      <c r="AP16" s="23">
        <v>3023</v>
      </c>
      <c r="AQ16" s="23">
        <v>0</v>
      </c>
      <c r="AR16" s="23">
        <v>0</v>
      </c>
      <c r="AS16" s="23">
        <v>0</v>
      </c>
      <c r="AT16" s="23">
        <v>40897.300000000003</v>
      </c>
      <c r="AU16" s="23">
        <v>49100</v>
      </c>
      <c r="AV16" s="23">
        <v>49100</v>
      </c>
      <c r="AW16" s="23">
        <v>0</v>
      </c>
      <c r="AX16" s="23">
        <v>0</v>
      </c>
      <c r="AY16" s="23">
        <f t="shared" si="4"/>
        <v>0</v>
      </c>
      <c r="AZ16" s="23">
        <v>9583.7999999999993</v>
      </c>
      <c r="BA16" s="23">
        <v>9583.7999999999993</v>
      </c>
      <c r="BB16" s="23">
        <v>9583.7999999999993</v>
      </c>
      <c r="BC16" s="23">
        <v>229958.5</v>
      </c>
      <c r="BD16" s="23">
        <v>368963.8</v>
      </c>
      <c r="BE16" s="23">
        <v>310897.7</v>
      </c>
      <c r="BF16" s="23">
        <v>2540.3000000000002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 t="s">
        <v>1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335.6</v>
      </c>
      <c r="BS16" s="23">
        <v>192.1</v>
      </c>
      <c r="BT16" s="23">
        <v>119.5</v>
      </c>
      <c r="BU16" s="23">
        <v>10000</v>
      </c>
      <c r="BV16" s="23">
        <v>10000</v>
      </c>
      <c r="BW16" s="23">
        <v>10000</v>
      </c>
      <c r="BX16" s="23">
        <v>0</v>
      </c>
      <c r="BY16" s="23">
        <v>0</v>
      </c>
      <c r="BZ16" s="23">
        <f t="shared" si="5"/>
        <v>0</v>
      </c>
      <c r="CA16" s="23"/>
      <c r="CB16" s="23"/>
      <c r="CC16" s="23"/>
      <c r="CD16" s="23"/>
      <c r="CE16" s="23"/>
      <c r="CF16" s="23"/>
    </row>
    <row r="17" spans="1:84" s="1" customFormat="1" ht="31.2" x14ac:dyDescent="0.3">
      <c r="A17" s="11" t="s">
        <v>9</v>
      </c>
      <c r="B17" s="22">
        <v>382709.1</v>
      </c>
      <c r="C17" s="22">
        <f t="shared" si="0"/>
        <v>421072</v>
      </c>
      <c r="D17" s="22">
        <f t="shared" si="1"/>
        <v>38362.900000000023</v>
      </c>
      <c r="E17" s="22">
        <f t="shared" si="2"/>
        <v>108149.00000000001</v>
      </c>
      <c r="F17" s="22">
        <f t="shared" si="3"/>
        <v>129023.50000000001</v>
      </c>
      <c r="G17" s="23">
        <v>215.1</v>
      </c>
      <c r="H17" s="23">
        <v>121.4</v>
      </c>
      <c r="I17" s="23">
        <v>121.4</v>
      </c>
      <c r="J17" s="23">
        <v>480.9</v>
      </c>
      <c r="K17" s="23">
        <v>477.1</v>
      </c>
      <c r="L17" s="23">
        <v>286.2</v>
      </c>
      <c r="M17" s="23">
        <v>75543.7</v>
      </c>
      <c r="N17" s="23">
        <v>0</v>
      </c>
      <c r="O17" s="23">
        <v>921.9</v>
      </c>
      <c r="P17" s="23">
        <v>0</v>
      </c>
      <c r="Q17" s="23">
        <v>0</v>
      </c>
      <c r="R17" s="23">
        <v>0</v>
      </c>
      <c r="S17" s="23">
        <v>12266.7</v>
      </c>
      <c r="T17" s="23">
        <v>16325.6</v>
      </c>
      <c r="U17" s="23">
        <v>16325.6</v>
      </c>
      <c r="V17" s="23">
        <v>3897.1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12623.7</v>
      </c>
      <c r="AC17" s="23">
        <v>12623.7</v>
      </c>
      <c r="AD17" s="23">
        <v>12623.7</v>
      </c>
      <c r="AE17" s="23">
        <v>0</v>
      </c>
      <c r="AF17" s="23">
        <v>0</v>
      </c>
      <c r="AG17" s="23">
        <v>0</v>
      </c>
      <c r="AH17" s="23">
        <v>7348.7</v>
      </c>
      <c r="AI17" s="23">
        <v>5301.2</v>
      </c>
      <c r="AJ17" s="23">
        <v>9729.2999999999993</v>
      </c>
      <c r="AK17" s="23">
        <v>44690.400000000001</v>
      </c>
      <c r="AL17" s="23">
        <v>11461.6</v>
      </c>
      <c r="AM17" s="23">
        <v>27640.7</v>
      </c>
      <c r="AN17" s="23">
        <v>990</v>
      </c>
      <c r="AO17" s="23">
        <v>990</v>
      </c>
      <c r="AP17" s="23">
        <v>990</v>
      </c>
      <c r="AQ17" s="23">
        <v>0</v>
      </c>
      <c r="AR17" s="23">
        <v>0</v>
      </c>
      <c r="AS17" s="23">
        <v>0</v>
      </c>
      <c r="AT17" s="23">
        <v>31986.1</v>
      </c>
      <c r="AU17" s="23">
        <v>46200</v>
      </c>
      <c r="AV17" s="23">
        <v>46200</v>
      </c>
      <c r="AW17" s="23" t="s">
        <v>1</v>
      </c>
      <c r="AX17" s="23" t="s">
        <v>1</v>
      </c>
      <c r="AY17" s="23">
        <f t="shared" si="4"/>
        <v>0</v>
      </c>
      <c r="AZ17" s="23">
        <v>5980.6</v>
      </c>
      <c r="BA17" s="23">
        <v>5980.6</v>
      </c>
      <c r="BB17" s="23">
        <v>5980.6</v>
      </c>
      <c r="BC17" s="23">
        <v>205903.7</v>
      </c>
      <c r="BD17" s="23">
        <v>0</v>
      </c>
      <c r="BE17" s="23">
        <v>0</v>
      </c>
      <c r="BF17" s="23">
        <v>9750</v>
      </c>
      <c r="BG17" s="23">
        <v>0</v>
      </c>
      <c r="BH17" s="23">
        <v>0</v>
      </c>
      <c r="BI17" s="23">
        <v>704.1</v>
      </c>
      <c r="BJ17" s="23">
        <v>704.1</v>
      </c>
      <c r="BK17" s="23">
        <v>704.1</v>
      </c>
      <c r="BL17" s="23" t="s">
        <v>1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1191.2</v>
      </c>
      <c r="BS17" s="23">
        <v>463.7</v>
      </c>
      <c r="BT17" s="23">
        <v>0</v>
      </c>
      <c r="BU17" s="23">
        <v>7500</v>
      </c>
      <c r="BV17" s="23">
        <v>7500</v>
      </c>
      <c r="BW17" s="23">
        <v>7500</v>
      </c>
      <c r="BX17" s="23">
        <v>0</v>
      </c>
      <c r="BY17" s="23">
        <v>0</v>
      </c>
      <c r="BZ17" s="23">
        <f t="shared" si="5"/>
        <v>0</v>
      </c>
      <c r="CA17" s="23"/>
      <c r="CB17" s="23"/>
      <c r="CC17" s="23"/>
      <c r="CD17" s="23"/>
      <c r="CE17" s="23"/>
      <c r="CF17" s="23"/>
    </row>
    <row r="18" spans="1:84" s="1" customFormat="1" ht="15.6" x14ac:dyDescent="0.3">
      <c r="A18" s="11" t="s">
        <v>10</v>
      </c>
      <c r="B18" s="22">
        <v>1133394.2</v>
      </c>
      <c r="C18" s="22">
        <f t="shared" si="0"/>
        <v>397767.10000000003</v>
      </c>
      <c r="D18" s="22">
        <f t="shared" si="1"/>
        <v>-735627.09999999986</v>
      </c>
      <c r="E18" s="22">
        <f t="shared" si="2"/>
        <v>124318.39999999998</v>
      </c>
      <c r="F18" s="22">
        <f t="shared" si="3"/>
        <v>141547.79999999999</v>
      </c>
      <c r="G18" s="23">
        <v>170.2</v>
      </c>
      <c r="H18" s="23">
        <v>107.4</v>
      </c>
      <c r="I18" s="23">
        <v>5099.1000000000004</v>
      </c>
      <c r="J18" s="23">
        <v>360.7</v>
      </c>
      <c r="K18" s="23">
        <v>357.8</v>
      </c>
      <c r="L18" s="23">
        <v>214.7</v>
      </c>
      <c r="M18" s="23">
        <v>14569.6</v>
      </c>
      <c r="N18" s="23">
        <v>15618.9</v>
      </c>
      <c r="O18" s="23">
        <v>2206</v>
      </c>
      <c r="P18" s="23">
        <v>0</v>
      </c>
      <c r="Q18" s="23">
        <v>0</v>
      </c>
      <c r="R18" s="23">
        <v>0</v>
      </c>
      <c r="S18" s="23">
        <v>15523.3</v>
      </c>
      <c r="T18" s="23">
        <v>27889.1</v>
      </c>
      <c r="U18" s="23">
        <v>27889.1</v>
      </c>
      <c r="V18" s="23">
        <v>0</v>
      </c>
      <c r="W18" s="23">
        <v>0</v>
      </c>
      <c r="X18" s="23">
        <v>0</v>
      </c>
      <c r="Y18" s="23">
        <v>339.1</v>
      </c>
      <c r="Z18" s="23">
        <v>339.1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36276.400000000001</v>
      </c>
      <c r="AI18" s="23">
        <v>1070.7</v>
      </c>
      <c r="AJ18" s="23">
        <v>2995.8</v>
      </c>
      <c r="AK18" s="23">
        <v>33872.9</v>
      </c>
      <c r="AL18" s="23">
        <v>15449.8</v>
      </c>
      <c r="AM18" s="23">
        <v>37038.300000000003</v>
      </c>
      <c r="AN18" s="23">
        <v>1980</v>
      </c>
      <c r="AO18" s="23">
        <v>1980</v>
      </c>
      <c r="AP18" s="23">
        <v>1980</v>
      </c>
      <c r="AQ18" s="23">
        <v>0</v>
      </c>
      <c r="AR18" s="23">
        <v>0</v>
      </c>
      <c r="AS18" s="23">
        <v>0</v>
      </c>
      <c r="AT18" s="23">
        <v>18600</v>
      </c>
      <c r="AU18" s="23">
        <v>41200</v>
      </c>
      <c r="AV18" s="23">
        <v>41200</v>
      </c>
      <c r="AW18" s="23" t="s">
        <v>1</v>
      </c>
      <c r="AX18" s="23" t="s">
        <v>1</v>
      </c>
      <c r="AY18" s="23">
        <f t="shared" si="4"/>
        <v>0</v>
      </c>
      <c r="AZ18" s="23">
        <v>6220.9</v>
      </c>
      <c r="BA18" s="23">
        <v>6220.9</v>
      </c>
      <c r="BB18" s="23">
        <v>6220.9</v>
      </c>
      <c r="BC18" s="23">
        <v>255722.8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 t="s">
        <v>1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1631.2</v>
      </c>
      <c r="BS18" s="23">
        <v>1584.7</v>
      </c>
      <c r="BT18" s="23">
        <v>4203.8999999999996</v>
      </c>
      <c r="BU18" s="23">
        <v>12500</v>
      </c>
      <c r="BV18" s="23">
        <v>12500</v>
      </c>
      <c r="BW18" s="23">
        <v>12500</v>
      </c>
      <c r="BX18" s="23">
        <v>0</v>
      </c>
      <c r="BY18" s="23">
        <v>0</v>
      </c>
      <c r="BZ18" s="23">
        <f t="shared" si="5"/>
        <v>0</v>
      </c>
      <c r="CA18" s="23"/>
      <c r="CB18" s="23"/>
      <c r="CC18" s="23"/>
      <c r="CD18" s="23"/>
      <c r="CE18" s="23"/>
      <c r="CF18" s="23"/>
    </row>
    <row r="19" spans="1:84" s="1" customFormat="1" ht="21" customHeight="1" x14ac:dyDescent="0.3">
      <c r="A19" s="11" t="s">
        <v>11</v>
      </c>
      <c r="B19" s="22">
        <v>533430.5</v>
      </c>
      <c r="C19" s="22">
        <f t="shared" si="0"/>
        <v>465922.5</v>
      </c>
      <c r="D19" s="22">
        <f t="shared" si="1"/>
        <v>-67508</v>
      </c>
      <c r="E19" s="22">
        <f t="shared" si="2"/>
        <v>456631.1</v>
      </c>
      <c r="F19" s="22">
        <f t="shared" si="3"/>
        <v>346782.2</v>
      </c>
      <c r="G19" s="23">
        <v>54158.5</v>
      </c>
      <c r="H19" s="23">
        <v>31159.9</v>
      </c>
      <c r="I19" s="23">
        <v>0</v>
      </c>
      <c r="J19" s="23">
        <v>644</v>
      </c>
      <c r="K19" s="23">
        <v>638.79999999999995</v>
      </c>
      <c r="L19" s="23">
        <v>383.3</v>
      </c>
      <c r="M19" s="23">
        <v>4328</v>
      </c>
      <c r="N19" s="23">
        <v>7238</v>
      </c>
      <c r="O19" s="23">
        <v>21380.5</v>
      </c>
      <c r="P19" s="23">
        <v>0</v>
      </c>
      <c r="Q19" s="23">
        <v>0</v>
      </c>
      <c r="R19" s="23">
        <v>0</v>
      </c>
      <c r="S19" s="23">
        <v>14838.3</v>
      </c>
      <c r="T19" s="23">
        <v>25204.6</v>
      </c>
      <c r="U19" s="23">
        <v>25204.6</v>
      </c>
      <c r="V19" s="23">
        <v>5579.6</v>
      </c>
      <c r="W19" s="23">
        <v>0</v>
      </c>
      <c r="X19" s="23">
        <v>0</v>
      </c>
      <c r="Y19" s="23">
        <v>5184.3999999999996</v>
      </c>
      <c r="Z19" s="23">
        <v>21739.1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873</v>
      </c>
      <c r="AI19" s="23">
        <v>29245.5</v>
      </c>
      <c r="AJ19" s="23">
        <v>145.5</v>
      </c>
      <c r="AK19" s="23">
        <v>152064</v>
      </c>
      <c r="AL19" s="23">
        <v>187057.4</v>
      </c>
      <c r="AM19" s="23">
        <v>59834.400000000001</v>
      </c>
      <c r="AN19" s="23">
        <v>742</v>
      </c>
      <c r="AO19" s="23">
        <v>742</v>
      </c>
      <c r="AP19" s="23">
        <v>742</v>
      </c>
      <c r="AQ19" s="23">
        <v>0</v>
      </c>
      <c r="AR19" s="23">
        <v>0</v>
      </c>
      <c r="AS19" s="23">
        <v>0</v>
      </c>
      <c r="AT19" s="23">
        <v>32934.300000000003</v>
      </c>
      <c r="AU19" s="23">
        <v>32850</v>
      </c>
      <c r="AV19" s="23">
        <v>32850</v>
      </c>
      <c r="AW19" s="23" t="s">
        <v>1</v>
      </c>
      <c r="AX19" s="23" t="s">
        <v>1</v>
      </c>
      <c r="AY19" s="23">
        <f t="shared" si="4"/>
        <v>0</v>
      </c>
      <c r="AZ19" s="23">
        <v>7748.2</v>
      </c>
      <c r="BA19" s="23">
        <v>7748.2</v>
      </c>
      <c r="BB19" s="23">
        <v>7748.2</v>
      </c>
      <c r="BC19" s="23">
        <v>171455</v>
      </c>
      <c r="BD19" s="23">
        <v>97979.8</v>
      </c>
      <c r="BE19" s="23">
        <v>179497.7</v>
      </c>
      <c r="BF19" s="23">
        <v>1445.4</v>
      </c>
      <c r="BG19" s="23">
        <v>0</v>
      </c>
      <c r="BH19" s="23">
        <v>0</v>
      </c>
      <c r="BI19" s="23">
        <v>0</v>
      </c>
      <c r="BJ19" s="23">
        <v>0</v>
      </c>
      <c r="BK19" s="23">
        <v>0</v>
      </c>
      <c r="BL19" s="23" t="s">
        <v>1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1427.8</v>
      </c>
      <c r="BS19" s="23">
        <v>2527.8000000000002</v>
      </c>
      <c r="BT19" s="23">
        <v>6496</v>
      </c>
      <c r="BU19" s="23">
        <v>12500</v>
      </c>
      <c r="BV19" s="23">
        <v>12500</v>
      </c>
      <c r="BW19" s="23">
        <v>12500</v>
      </c>
      <c r="BX19" s="23">
        <v>0</v>
      </c>
      <c r="BY19" s="23">
        <v>0</v>
      </c>
      <c r="BZ19" s="23">
        <f t="shared" si="5"/>
        <v>0</v>
      </c>
      <c r="CA19" s="23"/>
      <c r="CB19" s="23"/>
      <c r="CC19" s="23"/>
      <c r="CD19" s="23"/>
      <c r="CE19" s="23"/>
      <c r="CF19" s="23"/>
    </row>
    <row r="20" spans="1:84" s="1" customFormat="1" ht="16.2" customHeight="1" x14ac:dyDescent="0.3">
      <c r="A20" s="11" t="s">
        <v>12</v>
      </c>
      <c r="B20" s="22">
        <v>165922.5</v>
      </c>
      <c r="C20" s="22">
        <f t="shared" si="0"/>
        <v>127945</v>
      </c>
      <c r="D20" s="22">
        <f t="shared" si="1"/>
        <v>-37977.5</v>
      </c>
      <c r="E20" s="22">
        <f t="shared" si="2"/>
        <v>145028.29999999999</v>
      </c>
      <c r="F20" s="22">
        <f t="shared" si="3"/>
        <v>103256</v>
      </c>
      <c r="G20" s="23">
        <v>0</v>
      </c>
      <c r="H20" s="23">
        <v>0</v>
      </c>
      <c r="I20" s="23">
        <v>0</v>
      </c>
      <c r="J20" s="23">
        <v>41.7</v>
      </c>
      <c r="K20" s="23">
        <v>41.3</v>
      </c>
      <c r="L20" s="23">
        <v>24.8</v>
      </c>
      <c r="M20" s="23">
        <v>3500</v>
      </c>
      <c r="N20" s="23">
        <v>3500</v>
      </c>
      <c r="O20" s="23">
        <v>0</v>
      </c>
      <c r="P20" s="23">
        <v>0</v>
      </c>
      <c r="Q20" s="23">
        <v>0</v>
      </c>
      <c r="R20" s="23">
        <v>0</v>
      </c>
      <c r="S20" s="23">
        <v>57082.5</v>
      </c>
      <c r="T20" s="23">
        <v>40481.699999999997</v>
      </c>
      <c r="U20" s="23">
        <v>40481.699999999997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37648.800000000003</v>
      </c>
      <c r="AL20" s="23">
        <v>49218.5</v>
      </c>
      <c r="AM20" s="23">
        <v>10962.7</v>
      </c>
      <c r="AN20" s="23">
        <v>1814</v>
      </c>
      <c r="AO20" s="23">
        <v>1814</v>
      </c>
      <c r="AP20" s="23">
        <v>1814</v>
      </c>
      <c r="AQ20" s="23">
        <v>0</v>
      </c>
      <c r="AR20" s="23">
        <v>0</v>
      </c>
      <c r="AS20" s="23">
        <v>0</v>
      </c>
      <c r="AT20" s="23">
        <v>23020</v>
      </c>
      <c r="AU20" s="23">
        <v>46600</v>
      </c>
      <c r="AV20" s="23">
        <v>46600</v>
      </c>
      <c r="AW20" s="23" t="s">
        <v>1</v>
      </c>
      <c r="AX20" s="23" t="s">
        <v>1</v>
      </c>
      <c r="AY20" s="23">
        <f t="shared" si="4"/>
        <v>0</v>
      </c>
      <c r="AZ20" s="23">
        <v>872.8</v>
      </c>
      <c r="BA20" s="23">
        <v>872.8</v>
      </c>
      <c r="BB20" s="23">
        <v>872.8</v>
      </c>
      <c r="BC20" s="23">
        <v>0</v>
      </c>
      <c r="BD20" s="23">
        <v>0</v>
      </c>
      <c r="BE20" s="23">
        <v>0</v>
      </c>
      <c r="BF20" s="23">
        <v>1465.2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3" t="s">
        <v>1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3">
        <v>0</v>
      </c>
      <c r="BU20" s="23">
        <v>2500</v>
      </c>
      <c r="BV20" s="23">
        <v>2500</v>
      </c>
      <c r="BW20" s="23">
        <v>2500</v>
      </c>
      <c r="BX20" s="23">
        <v>0</v>
      </c>
      <c r="BY20" s="23">
        <v>0</v>
      </c>
      <c r="BZ20" s="23">
        <f t="shared" si="5"/>
        <v>0</v>
      </c>
      <c r="CA20" s="23"/>
      <c r="CB20" s="23"/>
      <c r="CC20" s="23"/>
      <c r="CD20" s="23"/>
      <c r="CE20" s="23"/>
      <c r="CF20" s="23"/>
    </row>
    <row r="21" spans="1:84" s="1" customFormat="1" ht="31.2" x14ac:dyDescent="0.3">
      <c r="A21" s="11" t="s">
        <v>13</v>
      </c>
      <c r="B21" s="22">
        <v>279349.59999999998</v>
      </c>
      <c r="C21" s="22">
        <f t="shared" si="0"/>
        <v>664668.79999999993</v>
      </c>
      <c r="D21" s="22">
        <f t="shared" si="1"/>
        <v>385319.19999999995</v>
      </c>
      <c r="E21" s="22">
        <f t="shared" si="2"/>
        <v>106506.2</v>
      </c>
      <c r="F21" s="22">
        <f t="shared" si="3"/>
        <v>488655.10000000003</v>
      </c>
      <c r="G21" s="23">
        <v>143.9</v>
      </c>
      <c r="H21" s="23">
        <v>152.6</v>
      </c>
      <c r="I21" s="23">
        <v>161.30000000000001</v>
      </c>
      <c r="J21" s="23">
        <v>548.79999999999995</v>
      </c>
      <c r="K21" s="23">
        <v>544.4</v>
      </c>
      <c r="L21" s="23">
        <v>326.60000000000002</v>
      </c>
      <c r="M21" s="23">
        <v>3325.5</v>
      </c>
      <c r="N21" s="23">
        <v>4212.6000000000004</v>
      </c>
      <c r="O21" s="23">
        <v>4859.5</v>
      </c>
      <c r="P21" s="23">
        <v>3323.9</v>
      </c>
      <c r="Q21" s="23">
        <v>10446.4</v>
      </c>
      <c r="R21" s="23">
        <v>8547.1</v>
      </c>
      <c r="S21" s="23">
        <v>10185.700000000001</v>
      </c>
      <c r="T21" s="23">
        <v>16578.2</v>
      </c>
      <c r="U21" s="23">
        <v>16578.2</v>
      </c>
      <c r="V21" s="23">
        <v>708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339130.5</v>
      </c>
      <c r="AF21" s="23">
        <v>0</v>
      </c>
      <c r="AG21" s="23">
        <v>325000</v>
      </c>
      <c r="AH21" s="23">
        <v>0</v>
      </c>
      <c r="AI21" s="23">
        <v>0</v>
      </c>
      <c r="AJ21" s="23">
        <v>38808.400000000001</v>
      </c>
      <c r="AK21" s="23">
        <v>38110</v>
      </c>
      <c r="AL21" s="23">
        <v>13965.1</v>
      </c>
      <c r="AM21" s="23">
        <v>33767.1</v>
      </c>
      <c r="AN21" s="23">
        <v>7424</v>
      </c>
      <c r="AO21" s="23">
        <v>7424</v>
      </c>
      <c r="AP21" s="23">
        <v>7424</v>
      </c>
      <c r="AQ21" s="23">
        <v>0</v>
      </c>
      <c r="AR21" s="23">
        <v>0</v>
      </c>
      <c r="AS21" s="23">
        <v>0</v>
      </c>
      <c r="AT21" s="23">
        <v>34920</v>
      </c>
      <c r="AU21" s="23">
        <v>35700</v>
      </c>
      <c r="AV21" s="23">
        <v>35700</v>
      </c>
      <c r="AW21" s="23" t="s">
        <v>1</v>
      </c>
      <c r="AX21" s="23" t="s">
        <v>1</v>
      </c>
      <c r="AY21" s="23">
        <f t="shared" si="4"/>
        <v>0</v>
      </c>
      <c r="AZ21" s="23">
        <v>7482.9</v>
      </c>
      <c r="BA21" s="23">
        <v>7482.9</v>
      </c>
      <c r="BB21" s="23">
        <v>7482.9</v>
      </c>
      <c r="BC21" s="23">
        <v>208869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 t="s">
        <v>1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496.6</v>
      </c>
      <c r="BS21" s="23">
        <v>0</v>
      </c>
      <c r="BT21" s="23">
        <v>0</v>
      </c>
      <c r="BU21" s="23">
        <v>10000</v>
      </c>
      <c r="BV21" s="23">
        <v>10000</v>
      </c>
      <c r="BW21" s="23">
        <v>10000</v>
      </c>
      <c r="BX21" s="23">
        <v>0</v>
      </c>
      <c r="BY21" s="23">
        <v>0</v>
      </c>
      <c r="BZ21" s="23">
        <f t="shared" si="5"/>
        <v>0</v>
      </c>
      <c r="CA21" s="23"/>
      <c r="CB21" s="23"/>
      <c r="CC21" s="23"/>
      <c r="CD21" s="23"/>
      <c r="CE21" s="23"/>
      <c r="CF21" s="23"/>
    </row>
    <row r="22" spans="1:84" s="1" customFormat="1" ht="17.399999999999999" customHeight="1" x14ac:dyDescent="0.3">
      <c r="A22" s="11" t="s">
        <v>14</v>
      </c>
      <c r="B22" s="22">
        <v>589885</v>
      </c>
      <c r="C22" s="22">
        <f t="shared" si="0"/>
        <v>624555.9</v>
      </c>
      <c r="D22" s="22">
        <f t="shared" si="1"/>
        <v>34670.900000000023</v>
      </c>
      <c r="E22" s="22">
        <f t="shared" si="2"/>
        <v>256179.30000000002</v>
      </c>
      <c r="F22" s="22">
        <f t="shared" si="3"/>
        <v>230401.5</v>
      </c>
      <c r="G22" s="23">
        <v>111.6</v>
      </c>
      <c r="H22" s="23">
        <v>1915.8</v>
      </c>
      <c r="I22" s="23">
        <v>111.6</v>
      </c>
      <c r="J22" s="23">
        <v>559.5</v>
      </c>
      <c r="K22" s="23">
        <v>555</v>
      </c>
      <c r="L22" s="23">
        <v>333</v>
      </c>
      <c r="M22" s="23">
        <v>9391.2999999999993</v>
      </c>
      <c r="N22" s="23">
        <v>4037</v>
      </c>
      <c r="O22" s="23">
        <v>2037</v>
      </c>
      <c r="P22" s="23">
        <v>0</v>
      </c>
      <c r="Q22" s="23">
        <v>0</v>
      </c>
      <c r="R22" s="23">
        <v>0</v>
      </c>
      <c r="S22" s="23">
        <v>17908.5</v>
      </c>
      <c r="T22" s="23">
        <v>27676.9</v>
      </c>
      <c r="U22" s="23">
        <v>27676.9</v>
      </c>
      <c r="V22" s="23">
        <v>0</v>
      </c>
      <c r="W22" s="23">
        <v>0</v>
      </c>
      <c r="X22" s="23">
        <v>0</v>
      </c>
      <c r="Y22" s="23">
        <v>339.1</v>
      </c>
      <c r="Z22" s="23">
        <v>339.1</v>
      </c>
      <c r="AA22" s="23">
        <v>0</v>
      </c>
      <c r="AB22" s="23">
        <v>0</v>
      </c>
      <c r="AC22" s="23">
        <v>2023.2</v>
      </c>
      <c r="AD22" s="23">
        <v>15943.7</v>
      </c>
      <c r="AE22" s="23">
        <v>0</v>
      </c>
      <c r="AF22" s="23">
        <v>0</v>
      </c>
      <c r="AG22" s="23">
        <v>0</v>
      </c>
      <c r="AH22" s="23">
        <v>7359.2</v>
      </c>
      <c r="AI22" s="23">
        <v>6195.3</v>
      </c>
      <c r="AJ22" s="23">
        <v>6631.7</v>
      </c>
      <c r="AK22" s="23">
        <v>175745.2</v>
      </c>
      <c r="AL22" s="23">
        <v>16121.4</v>
      </c>
      <c r="AM22" s="23">
        <v>38520.300000000003</v>
      </c>
      <c r="AN22" s="23">
        <v>1485</v>
      </c>
      <c r="AO22" s="23">
        <v>1485</v>
      </c>
      <c r="AP22" s="23">
        <v>1485</v>
      </c>
      <c r="AQ22" s="23">
        <v>0</v>
      </c>
      <c r="AR22" s="23">
        <v>0</v>
      </c>
      <c r="AS22" s="23">
        <v>0</v>
      </c>
      <c r="AT22" s="23">
        <v>47653.3</v>
      </c>
      <c r="AU22" s="23">
        <v>49100</v>
      </c>
      <c r="AV22" s="23">
        <v>49100</v>
      </c>
      <c r="AW22" s="23" t="s">
        <v>1</v>
      </c>
      <c r="AX22" s="23" t="s">
        <v>1</v>
      </c>
      <c r="AY22" s="23">
        <f t="shared" si="4"/>
        <v>0</v>
      </c>
      <c r="AZ22" s="23">
        <v>10362.299999999999</v>
      </c>
      <c r="BA22" s="23">
        <v>10362.299999999999</v>
      </c>
      <c r="BB22" s="23">
        <v>10362.299999999999</v>
      </c>
      <c r="BC22" s="23">
        <v>328306.8</v>
      </c>
      <c r="BD22" s="23">
        <v>116368.3</v>
      </c>
      <c r="BE22" s="23">
        <v>58200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5000.3999999999996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333.7</v>
      </c>
      <c r="BS22" s="23">
        <v>0</v>
      </c>
      <c r="BT22" s="23">
        <v>0</v>
      </c>
      <c r="BU22" s="23">
        <v>20000</v>
      </c>
      <c r="BV22" s="23">
        <v>20000</v>
      </c>
      <c r="BW22" s="23">
        <v>20000</v>
      </c>
      <c r="BX22" s="23">
        <v>0</v>
      </c>
      <c r="BY22" s="23">
        <v>0</v>
      </c>
      <c r="BZ22" s="23">
        <f t="shared" si="5"/>
        <v>0</v>
      </c>
      <c r="CA22" s="23"/>
      <c r="CB22" s="23"/>
      <c r="CC22" s="23"/>
      <c r="CD22" s="23"/>
      <c r="CE22" s="23"/>
      <c r="CF22" s="23"/>
    </row>
    <row r="23" spans="1:84" s="1" customFormat="1" ht="17.399999999999999" customHeight="1" x14ac:dyDescent="0.3">
      <c r="A23" s="11" t="s">
        <v>15</v>
      </c>
      <c r="B23" s="22">
        <v>366195.1</v>
      </c>
      <c r="C23" s="22">
        <f t="shared" si="0"/>
        <v>553828.9</v>
      </c>
      <c r="D23" s="22">
        <f t="shared" si="1"/>
        <v>187633.80000000005</v>
      </c>
      <c r="E23" s="22">
        <f t="shared" si="2"/>
        <v>402364.4</v>
      </c>
      <c r="F23" s="22">
        <f t="shared" si="3"/>
        <v>249792.4</v>
      </c>
      <c r="G23" s="23">
        <v>0</v>
      </c>
      <c r="H23" s="23">
        <v>0</v>
      </c>
      <c r="I23" s="23">
        <v>11618</v>
      </c>
      <c r="J23" s="23">
        <v>302.39999999999998</v>
      </c>
      <c r="K23" s="23">
        <v>299.89999999999998</v>
      </c>
      <c r="L23" s="23">
        <v>180</v>
      </c>
      <c r="M23" s="23">
        <v>93151.8</v>
      </c>
      <c r="N23" s="23">
        <v>4610.8999999999996</v>
      </c>
      <c r="O23" s="23">
        <v>6138.4</v>
      </c>
      <c r="P23" s="23">
        <v>0</v>
      </c>
      <c r="Q23" s="23">
        <v>0</v>
      </c>
      <c r="R23" s="23">
        <v>0</v>
      </c>
      <c r="S23" s="23">
        <v>26137.4</v>
      </c>
      <c r="T23" s="23">
        <v>64722.9</v>
      </c>
      <c r="U23" s="23">
        <v>64722.9</v>
      </c>
      <c r="V23" s="23">
        <v>7911.6</v>
      </c>
      <c r="W23" s="23" t="s">
        <v>1</v>
      </c>
      <c r="X23" s="23" t="s">
        <v>1</v>
      </c>
      <c r="Y23" s="23">
        <v>3439.8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92047</v>
      </c>
      <c r="AL23" s="23">
        <v>93094.2</v>
      </c>
      <c r="AM23" s="23">
        <v>93094.2</v>
      </c>
      <c r="AN23" s="23">
        <v>4836</v>
      </c>
      <c r="AO23" s="23">
        <v>4836</v>
      </c>
      <c r="AP23" s="23">
        <v>4836</v>
      </c>
      <c r="AQ23" s="23">
        <v>0</v>
      </c>
      <c r="AR23" s="23">
        <v>0</v>
      </c>
      <c r="AS23" s="23">
        <v>0</v>
      </c>
      <c r="AT23" s="23">
        <v>47055</v>
      </c>
      <c r="AU23" s="23">
        <v>42000</v>
      </c>
      <c r="AV23" s="23">
        <v>42000</v>
      </c>
      <c r="AW23" s="23">
        <v>0</v>
      </c>
      <c r="AX23" s="23">
        <v>0</v>
      </c>
      <c r="AY23" s="23">
        <f t="shared" si="4"/>
        <v>0</v>
      </c>
      <c r="AZ23" s="23">
        <v>17202.900000000001</v>
      </c>
      <c r="BA23" s="23">
        <v>17202.900000000001</v>
      </c>
      <c r="BB23" s="23">
        <v>17202.900000000001</v>
      </c>
      <c r="BC23" s="23">
        <v>247488.1</v>
      </c>
      <c r="BD23" s="23">
        <v>165597.6</v>
      </c>
      <c r="BE23" s="23">
        <v>0</v>
      </c>
      <c r="BF23" s="23">
        <v>3484.8</v>
      </c>
      <c r="BG23" s="23">
        <v>0</v>
      </c>
      <c r="BH23" s="23">
        <v>0</v>
      </c>
      <c r="BI23" s="23">
        <v>0</v>
      </c>
      <c r="BJ23" s="23">
        <v>0</v>
      </c>
      <c r="BK23" s="23">
        <v>0</v>
      </c>
      <c r="BL23" s="23" t="s">
        <v>1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772.1</v>
      </c>
      <c r="BS23" s="23">
        <v>0</v>
      </c>
      <c r="BT23" s="23">
        <v>0</v>
      </c>
      <c r="BU23" s="23">
        <v>10000</v>
      </c>
      <c r="BV23" s="23">
        <v>10000</v>
      </c>
      <c r="BW23" s="23">
        <v>10000</v>
      </c>
      <c r="BX23" s="23">
        <v>0</v>
      </c>
      <c r="BY23" s="23">
        <v>0</v>
      </c>
      <c r="BZ23" s="23">
        <f t="shared" si="5"/>
        <v>0</v>
      </c>
      <c r="CA23" s="23"/>
      <c r="CB23" s="23"/>
      <c r="CC23" s="23"/>
      <c r="CD23" s="23"/>
      <c r="CE23" s="23"/>
      <c r="CF23" s="23"/>
    </row>
    <row r="24" spans="1:84" s="10" customFormat="1" ht="16.8" customHeight="1" x14ac:dyDescent="0.3">
      <c r="A24" s="11" t="s">
        <v>16</v>
      </c>
      <c r="B24" s="22">
        <v>1539185</v>
      </c>
      <c r="C24" s="22">
        <f t="shared" si="0"/>
        <v>1857342.3</v>
      </c>
      <c r="D24" s="22">
        <f t="shared" si="1"/>
        <v>318157.30000000005</v>
      </c>
      <c r="E24" s="22">
        <f t="shared" si="2"/>
        <v>1315447.6000000001</v>
      </c>
      <c r="F24" s="22">
        <f t="shared" si="3"/>
        <v>1957757</v>
      </c>
      <c r="G24" s="23">
        <v>0</v>
      </c>
      <c r="H24" s="23">
        <v>0</v>
      </c>
      <c r="I24" s="23">
        <f t="shared" ref="I24" si="6">H24-G24</f>
        <v>0</v>
      </c>
      <c r="J24" s="23">
        <v>0</v>
      </c>
      <c r="K24" s="23">
        <v>0</v>
      </c>
      <c r="L24" s="24">
        <v>0</v>
      </c>
      <c r="M24" s="23">
        <v>0</v>
      </c>
      <c r="N24" s="23">
        <v>0</v>
      </c>
      <c r="O24" s="23">
        <f t="shared" ref="O24" si="7">N24-M24</f>
        <v>0</v>
      </c>
      <c r="P24" s="23">
        <v>0</v>
      </c>
      <c r="Q24" s="23">
        <v>0</v>
      </c>
      <c r="R24" s="23">
        <v>0</v>
      </c>
      <c r="S24" s="23" t="s">
        <v>1</v>
      </c>
      <c r="T24" s="23">
        <v>0</v>
      </c>
      <c r="U24" s="23">
        <f t="shared" ref="U24" si="8">T24-S24</f>
        <v>0</v>
      </c>
      <c r="V24" s="23" t="s">
        <v>1</v>
      </c>
      <c r="W24" s="23"/>
      <c r="X24" s="23">
        <f t="shared" ref="X24" si="9">W24-V24</f>
        <v>0</v>
      </c>
      <c r="Y24" s="23">
        <v>0</v>
      </c>
      <c r="Z24" s="23">
        <v>0</v>
      </c>
      <c r="AA24" s="23">
        <v>0</v>
      </c>
      <c r="AB24" s="23" t="s">
        <v>1</v>
      </c>
      <c r="AC24" s="23">
        <v>0</v>
      </c>
      <c r="AD24" s="23">
        <f t="shared" ref="AD24" si="10">AC24-AB24</f>
        <v>0</v>
      </c>
      <c r="AE24" s="23" t="s">
        <v>1</v>
      </c>
      <c r="AF24" s="23">
        <v>0</v>
      </c>
      <c r="AG24" s="23">
        <f t="shared" ref="AG24" si="11">AF24-AE24</f>
        <v>0</v>
      </c>
      <c r="AH24" s="23" t="s">
        <v>1</v>
      </c>
      <c r="AI24" s="23">
        <v>0</v>
      </c>
      <c r="AJ24" s="23">
        <f t="shared" ref="AJ24" si="12">AI24-AH24</f>
        <v>0</v>
      </c>
      <c r="AK24" s="23" t="s">
        <v>1</v>
      </c>
      <c r="AL24" s="23">
        <v>0</v>
      </c>
      <c r="AM24" s="23">
        <f t="shared" ref="AM24" si="13">AL24-AK24</f>
        <v>0</v>
      </c>
      <c r="AN24" s="23">
        <v>0</v>
      </c>
      <c r="AO24" s="23">
        <v>0</v>
      </c>
      <c r="AP24" s="23">
        <f t="shared" ref="AP24" si="14">AO24-AN24</f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1673385.7</v>
      </c>
      <c r="AX24" s="23">
        <v>1131491</v>
      </c>
      <c r="AY24" s="23">
        <v>1775757</v>
      </c>
      <c r="AZ24" s="23" t="s">
        <v>1</v>
      </c>
      <c r="BA24" s="23" t="s">
        <v>1</v>
      </c>
      <c r="BB24" s="23">
        <f t="shared" ref="BB24" si="15">BA24-AZ24</f>
        <v>0</v>
      </c>
      <c r="BC24" s="23">
        <v>0</v>
      </c>
      <c r="BD24" s="23">
        <v>0</v>
      </c>
      <c r="BE24" s="23">
        <f t="shared" ref="BE24" si="16">BD24-BC24</f>
        <v>0</v>
      </c>
      <c r="BF24" s="23" t="s">
        <v>1</v>
      </c>
      <c r="BG24" s="23" t="s">
        <v>1</v>
      </c>
      <c r="BH24" s="23">
        <f t="shared" ref="BH24" si="17">BG24-BF24</f>
        <v>0</v>
      </c>
      <c r="BI24" s="23">
        <v>0</v>
      </c>
      <c r="BJ24" s="23">
        <v>0</v>
      </c>
      <c r="BK24" s="23">
        <f t="shared" ref="BK24" si="18">BJ24-BI24</f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0</v>
      </c>
      <c r="BS24" s="23">
        <v>0</v>
      </c>
      <c r="BT24" s="23">
        <v>0</v>
      </c>
      <c r="BU24" s="23">
        <v>0</v>
      </c>
      <c r="BV24" s="23">
        <v>0</v>
      </c>
      <c r="BW24" s="23">
        <f t="shared" ref="BW24" si="19">BV24-BU24</f>
        <v>0</v>
      </c>
      <c r="BX24" s="23">
        <v>182000</v>
      </c>
      <c r="BY24" s="23">
        <v>182000</v>
      </c>
      <c r="BZ24" s="23">
        <v>182000</v>
      </c>
      <c r="CA24" s="23">
        <v>1956.6</v>
      </c>
      <c r="CB24" s="23">
        <v>1956.6</v>
      </c>
      <c r="CC24" s="23">
        <v>0</v>
      </c>
      <c r="CD24" s="23"/>
      <c r="CE24" s="23"/>
      <c r="CF24" s="23"/>
    </row>
    <row r="25" spans="1:84" s="1" customFormat="1" ht="19.8" customHeight="1" x14ac:dyDescent="0.3">
      <c r="A25" s="9" t="s">
        <v>17</v>
      </c>
      <c r="B25" s="25">
        <f>SUM(B6:B24)</f>
        <v>20364482.100000001</v>
      </c>
      <c r="C25" s="25">
        <f t="shared" ref="C25:BN25" si="20">SUM(C6:C24)</f>
        <v>22971793.700000003</v>
      </c>
      <c r="D25" s="25">
        <f t="shared" si="20"/>
        <v>2607311.6000000006</v>
      </c>
      <c r="E25" s="25">
        <f t="shared" si="20"/>
        <v>15128195.000000004</v>
      </c>
      <c r="F25" s="25">
        <f t="shared" si="20"/>
        <v>12643431.600000001</v>
      </c>
      <c r="G25" s="25">
        <f t="shared" si="20"/>
        <v>939262.89999999991</v>
      </c>
      <c r="H25" s="25">
        <f t="shared" si="20"/>
        <v>392012.60000000003</v>
      </c>
      <c r="I25" s="25">
        <f t="shared" si="20"/>
        <v>388862.3</v>
      </c>
      <c r="J25" s="25">
        <f t="shared" si="20"/>
        <v>25000</v>
      </c>
      <c r="K25" s="25">
        <f t="shared" si="20"/>
        <v>25000</v>
      </c>
      <c r="L25" s="25">
        <f t="shared" si="20"/>
        <v>15000</v>
      </c>
      <c r="M25" s="25">
        <f t="shared" si="20"/>
        <v>1380118.5000000002</v>
      </c>
      <c r="N25" s="25">
        <f t="shared" si="20"/>
        <v>1310986.0999999999</v>
      </c>
      <c r="O25" s="25">
        <f t="shared" si="20"/>
        <v>1308130.7999999996</v>
      </c>
      <c r="P25" s="25">
        <f t="shared" si="20"/>
        <v>6647.8</v>
      </c>
      <c r="Q25" s="25">
        <f t="shared" si="20"/>
        <v>10446.4</v>
      </c>
      <c r="R25" s="25">
        <f t="shared" si="20"/>
        <v>8547.1</v>
      </c>
      <c r="S25" s="25">
        <f t="shared" si="20"/>
        <v>1287917.7</v>
      </c>
      <c r="T25" s="25">
        <f t="shared" si="20"/>
        <v>1041664.6</v>
      </c>
      <c r="U25" s="25">
        <f t="shared" si="20"/>
        <v>1041664.6</v>
      </c>
      <c r="V25" s="25">
        <f t="shared" si="20"/>
        <v>53059.7</v>
      </c>
      <c r="W25" s="25">
        <f t="shared" si="20"/>
        <v>44462.9</v>
      </c>
      <c r="X25" s="25">
        <f t="shared" si="20"/>
        <v>38960.699999999997</v>
      </c>
      <c r="Y25" s="25">
        <f t="shared" si="20"/>
        <v>154042.70000000001</v>
      </c>
      <c r="Z25" s="25">
        <f t="shared" si="20"/>
        <v>41165.1</v>
      </c>
      <c r="AA25" s="25">
        <f t="shared" si="20"/>
        <v>0</v>
      </c>
      <c r="AB25" s="25">
        <f t="shared" si="20"/>
        <v>17846.599999999999</v>
      </c>
      <c r="AC25" s="25">
        <f t="shared" si="20"/>
        <v>37593.300000000003</v>
      </c>
      <c r="AD25" s="25">
        <f t="shared" si="20"/>
        <v>36567.4</v>
      </c>
      <c r="AE25" s="25">
        <f t="shared" si="20"/>
        <v>341828.3</v>
      </c>
      <c r="AF25" s="25">
        <f t="shared" si="20"/>
        <v>2806.8</v>
      </c>
      <c r="AG25" s="25">
        <f t="shared" si="20"/>
        <v>325000</v>
      </c>
      <c r="AH25" s="25">
        <f t="shared" si="20"/>
        <v>267060.90000000002</v>
      </c>
      <c r="AI25" s="25">
        <f t="shared" si="20"/>
        <v>205024.30000000002</v>
      </c>
      <c r="AJ25" s="25">
        <f t="shared" si="20"/>
        <v>304670.89999999997</v>
      </c>
      <c r="AK25" s="25">
        <f t="shared" si="20"/>
        <v>3203052</v>
      </c>
      <c r="AL25" s="25">
        <f t="shared" si="20"/>
        <v>2601576.1</v>
      </c>
      <c r="AM25" s="25">
        <f t="shared" si="20"/>
        <v>2042544.0999999999</v>
      </c>
      <c r="AN25" s="25">
        <f t="shared" si="20"/>
        <v>102716</v>
      </c>
      <c r="AO25" s="25">
        <f t="shared" si="20"/>
        <v>100000</v>
      </c>
      <c r="AP25" s="25">
        <f t="shared" si="20"/>
        <v>100000</v>
      </c>
      <c r="AQ25" s="25">
        <f t="shared" si="20"/>
        <v>632281.5</v>
      </c>
      <c r="AR25" s="25">
        <f t="shared" si="20"/>
        <v>553392</v>
      </c>
      <c r="AS25" s="25">
        <f t="shared" si="20"/>
        <v>549336</v>
      </c>
      <c r="AT25" s="25">
        <f t="shared" si="20"/>
        <v>726388.5</v>
      </c>
      <c r="AU25" s="25">
        <f t="shared" si="20"/>
        <v>918917</v>
      </c>
      <c r="AV25" s="25">
        <f t="shared" si="20"/>
        <v>918917</v>
      </c>
      <c r="AW25" s="25">
        <f t="shared" si="20"/>
        <v>1673385.7</v>
      </c>
      <c r="AX25" s="25">
        <f t="shared" si="20"/>
        <v>1131491</v>
      </c>
      <c r="AY25" s="25">
        <f t="shared" si="20"/>
        <v>1775757</v>
      </c>
      <c r="AZ25" s="25">
        <f t="shared" si="20"/>
        <v>177898.09999999998</v>
      </c>
      <c r="BA25" s="25">
        <f t="shared" si="20"/>
        <v>177898.09999999998</v>
      </c>
      <c r="BB25" s="25">
        <f t="shared" si="20"/>
        <v>177898.09999999998</v>
      </c>
      <c r="BC25" s="25">
        <f t="shared" si="20"/>
        <v>11349052.700000001</v>
      </c>
      <c r="BD25" s="25">
        <f t="shared" si="20"/>
        <v>5405852.5999999996</v>
      </c>
      <c r="BE25" s="25">
        <f t="shared" si="20"/>
        <v>2927124.7000000007</v>
      </c>
      <c r="BF25" s="25">
        <f t="shared" si="20"/>
        <v>31446.2</v>
      </c>
      <c r="BG25" s="25">
        <f t="shared" si="20"/>
        <v>2771.6</v>
      </c>
      <c r="BH25" s="25">
        <f t="shared" si="20"/>
        <v>3138</v>
      </c>
      <c r="BI25" s="25">
        <f t="shared" si="20"/>
        <v>4660</v>
      </c>
      <c r="BJ25" s="25">
        <f t="shared" si="20"/>
        <v>4660</v>
      </c>
      <c r="BK25" s="25">
        <f t="shared" si="20"/>
        <v>4660</v>
      </c>
      <c r="BL25" s="25">
        <f t="shared" si="20"/>
        <v>5000.3999999999996</v>
      </c>
      <c r="BM25" s="25">
        <f t="shared" si="20"/>
        <v>0</v>
      </c>
      <c r="BN25" s="25">
        <f t="shared" si="20"/>
        <v>0</v>
      </c>
      <c r="BO25" s="25">
        <f t="shared" ref="BO25:CF25" si="21">SUM(BO6:BO24)</f>
        <v>63205.1</v>
      </c>
      <c r="BP25" s="25">
        <f t="shared" si="21"/>
        <v>591763.80000000005</v>
      </c>
      <c r="BQ25" s="25">
        <f t="shared" si="21"/>
        <v>110429.7</v>
      </c>
      <c r="BR25" s="25">
        <f t="shared" si="21"/>
        <v>18578.400000000001</v>
      </c>
      <c r="BS25" s="25">
        <f t="shared" si="21"/>
        <v>17077.500000000004</v>
      </c>
      <c r="BT25" s="25">
        <f t="shared" si="21"/>
        <v>58750</v>
      </c>
      <c r="BU25" s="25">
        <f t="shared" si="21"/>
        <v>320000</v>
      </c>
      <c r="BV25" s="25">
        <f t="shared" si="21"/>
        <v>320000</v>
      </c>
      <c r="BW25" s="25">
        <f t="shared" si="21"/>
        <v>320000</v>
      </c>
      <c r="BX25" s="25">
        <f t="shared" si="21"/>
        <v>182000</v>
      </c>
      <c r="BY25" s="25">
        <f t="shared" si="21"/>
        <v>182000</v>
      </c>
      <c r="BZ25" s="25">
        <f t="shared" si="21"/>
        <v>182000</v>
      </c>
      <c r="CA25" s="25">
        <f t="shared" si="21"/>
        <v>1956.6</v>
      </c>
      <c r="CB25" s="25">
        <f t="shared" si="21"/>
        <v>1956.6</v>
      </c>
      <c r="CC25" s="25">
        <f t="shared" si="21"/>
        <v>0</v>
      </c>
      <c r="CD25" s="25">
        <f t="shared" si="21"/>
        <v>7387.4000000000005</v>
      </c>
      <c r="CE25" s="25">
        <f t="shared" si="21"/>
        <v>7676.5999999999995</v>
      </c>
      <c r="CF25" s="25">
        <f t="shared" si="21"/>
        <v>5473.2</v>
      </c>
    </row>
    <row r="26" spans="1:84" s="6" customForma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1:84" s="1" customFormat="1" x14ac:dyDescent="0.25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 t="s">
        <v>18</v>
      </c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84" hidden="1" x14ac:dyDescent="0.25">
      <c r="C28" s="5">
        <f>SUM(C6:C23)</f>
        <v>21114451.400000002</v>
      </c>
      <c r="D28" s="5"/>
      <c r="E28" s="5">
        <f>SUM(E6:E23)</f>
        <v>13812747.400000004</v>
      </c>
      <c r="F28" s="5">
        <f>SUM(F6:F23)</f>
        <v>10685674.600000001</v>
      </c>
      <c r="I28" s="2">
        <f>ROUND(H25/G25*100,1)</f>
        <v>41.7</v>
      </c>
      <c r="O28" s="2">
        <f>ROUND(N25/M25*100,1)</f>
        <v>95</v>
      </c>
      <c r="R28" s="2">
        <f>ROUND(Q25/P25*100,1)</f>
        <v>157.1</v>
      </c>
      <c r="U28" s="2">
        <f>ROUND(T25/S25*100,1)</f>
        <v>80.900000000000006</v>
      </c>
      <c r="X28" s="2">
        <f>ROUND(W25/V25*100,1)</f>
        <v>83.8</v>
      </c>
      <c r="AA28" s="2">
        <f>ROUND(Z25/Y25*100,1)</f>
        <v>26.7</v>
      </c>
      <c r="AD28" s="2">
        <f>ROUND(AC25/AB25*100,1)</f>
        <v>210.6</v>
      </c>
      <c r="AG28" s="2">
        <f>ROUND(AF25/AE25*100,1)</f>
        <v>0.8</v>
      </c>
      <c r="AJ28" s="2">
        <f>ROUND(AI25/AH25*100,1)</f>
        <v>76.8</v>
      </c>
      <c r="AM28" s="2">
        <f>ROUND(AL25/AK25*100,1)</f>
        <v>81.2</v>
      </c>
      <c r="AP28" s="2">
        <f>ROUND(AO25/AN25*100,1)</f>
        <v>97.4</v>
      </c>
      <c r="AS28" s="2">
        <f>ROUND(AR25/AQ25*100,1)</f>
        <v>87.5</v>
      </c>
      <c r="AY28" s="2">
        <f>ROUND(AX25/AW25*100,1)</f>
        <v>67.599999999999994</v>
      </c>
      <c r="BE28" s="2">
        <f>ROUND(BD25/BC25*100,1)</f>
        <v>47.6</v>
      </c>
      <c r="BN28" s="2">
        <f>ROUND(BM25/BL25*100,1)</f>
        <v>0</v>
      </c>
      <c r="BQ28" s="2">
        <f>ROUND(BP25/BO25*100,1)</f>
        <v>936.3</v>
      </c>
    </row>
    <row r="29" spans="1:84" hidden="1" x14ac:dyDescent="0.25">
      <c r="M29" s="3" t="s">
        <v>18</v>
      </c>
      <c r="N29" s="2" t="s">
        <v>18</v>
      </c>
      <c r="P29" s="4" t="s">
        <v>18</v>
      </c>
      <c r="AT29" s="8" t="s">
        <v>18</v>
      </c>
    </row>
    <row r="30" spans="1:84" hidden="1" x14ac:dyDescent="0.25">
      <c r="A30" t="s">
        <v>19</v>
      </c>
      <c r="C30" s="3">
        <f>G25+S25+V25+Y25+AB25+AE25+AH25+AK25+AQ25+AW25+AZ25+BC25+BF25+BO25</f>
        <v>20191340.100000001</v>
      </c>
      <c r="D30" s="3"/>
      <c r="E30" s="3">
        <f>H25+T25+W25+Z25+AC25+AF25+AI25+AL25+AR25+AX25+BA25+BD25+BG25+BP25</f>
        <v>12229474.799999999</v>
      </c>
      <c r="F30" s="3">
        <f>E30-C30</f>
        <v>-7961865.3000000026</v>
      </c>
      <c r="G30" s="3">
        <f>I25+U25+X25+AA25+AD25+AG25+AJ25+AM25+AS25+AY25+BE25+BQ25</f>
        <v>9540917.4000000004</v>
      </c>
    </row>
    <row r="31" spans="1:84" hidden="1" x14ac:dyDescent="0.25">
      <c r="A31" t="s">
        <v>20</v>
      </c>
      <c r="C31" s="3">
        <f>C25-C30</f>
        <v>2780453.6000000015</v>
      </c>
      <c r="D31" s="3"/>
      <c r="E31" s="3">
        <f>E25-E30</f>
        <v>2898720.2000000048</v>
      </c>
      <c r="F31" s="3">
        <f>E31-C31</f>
        <v>118266.60000000335</v>
      </c>
      <c r="G31" s="5" t="s">
        <v>18</v>
      </c>
      <c r="M31" s="2" t="s">
        <v>18</v>
      </c>
    </row>
    <row r="32" spans="1:84" hidden="1" x14ac:dyDescent="0.25">
      <c r="M32" s="2" t="s">
        <v>18</v>
      </c>
    </row>
    <row r="33" spans="3:81" hidden="1" x14ac:dyDescent="0.25">
      <c r="C33" s="2">
        <f>ROUND(C31/C25*100,1)</f>
        <v>12.1</v>
      </c>
      <c r="E33" s="2">
        <f>ROUND(E31/E25*100,1)</f>
        <v>19.2</v>
      </c>
      <c r="M33" s="2" t="s">
        <v>18</v>
      </c>
    </row>
    <row r="34" spans="3:81" hidden="1" x14ac:dyDescent="0.25"/>
    <row r="35" spans="3:81" hidden="1" x14ac:dyDescent="0.25"/>
    <row r="36" spans="3:81" x14ac:dyDescent="0.25">
      <c r="K36" s="8" t="s">
        <v>18</v>
      </c>
      <c r="CC36" s="10"/>
    </row>
    <row r="37" spans="3:81" ht="16.8" customHeight="1" x14ac:dyDescent="0.25">
      <c r="J37" s="2" t="s">
        <v>18</v>
      </c>
      <c r="S37" s="2" t="s">
        <v>18</v>
      </c>
      <c r="AB37" s="2" t="s">
        <v>18</v>
      </c>
      <c r="BD37" s="3" t="s">
        <v>18</v>
      </c>
      <c r="BE37" s="2" t="s">
        <v>18</v>
      </c>
    </row>
    <row r="38" spans="3:81" ht="19.2" customHeight="1" x14ac:dyDescent="0.25">
      <c r="J38" s="2" t="s">
        <v>18</v>
      </c>
      <c r="S38" s="2" t="s">
        <v>18</v>
      </c>
    </row>
    <row r="39" spans="3:81" x14ac:dyDescent="0.25">
      <c r="J39" s="2" t="s">
        <v>18</v>
      </c>
      <c r="CA39" s="1"/>
    </row>
  </sheetData>
  <mergeCells count="61">
    <mergeCell ref="AK5:AM5"/>
    <mergeCell ref="CA3:CC3"/>
    <mergeCell ref="CA5:CC5"/>
    <mergeCell ref="CD3:CF3"/>
    <mergeCell ref="CD5:CF5"/>
    <mergeCell ref="BX5:BZ5"/>
    <mergeCell ref="BI5:BK5"/>
    <mergeCell ref="BL5:BN5"/>
    <mergeCell ref="BO5:BQ5"/>
    <mergeCell ref="AZ3:BB3"/>
    <mergeCell ref="AZ5:BB5"/>
    <mergeCell ref="BC3:BE3"/>
    <mergeCell ref="BC5:BE5"/>
    <mergeCell ref="BF5:BH5"/>
    <mergeCell ref="BF3:BH3"/>
    <mergeCell ref="BI3:BK3"/>
    <mergeCell ref="BL3:BN3"/>
    <mergeCell ref="BO3:BQ3"/>
    <mergeCell ref="AN5:AP5"/>
    <mergeCell ref="AN3:AP3"/>
    <mergeCell ref="AQ3:AS3"/>
    <mergeCell ref="AT3:AV3"/>
    <mergeCell ref="C5:F5"/>
    <mergeCell ref="M3:O3"/>
    <mergeCell ref="M5:O5"/>
    <mergeCell ref="AE5:AG5"/>
    <mergeCell ref="AH3:AJ3"/>
    <mergeCell ref="AH5:AJ5"/>
    <mergeCell ref="Y3:AA3"/>
    <mergeCell ref="Y5:AA5"/>
    <mergeCell ref="AB3:AD3"/>
    <mergeCell ref="AB5:AD5"/>
    <mergeCell ref="D3:D4"/>
    <mergeCell ref="AQ5:AS5"/>
    <mergeCell ref="BR5:BT5"/>
    <mergeCell ref="BU3:BW3"/>
    <mergeCell ref="BU5:BW5"/>
    <mergeCell ref="G5:I5"/>
    <mergeCell ref="J5:L5"/>
    <mergeCell ref="G3:I3"/>
    <mergeCell ref="J3:L3"/>
    <mergeCell ref="P3:R3"/>
    <mergeCell ref="P5:R5"/>
    <mergeCell ref="S3:U3"/>
    <mergeCell ref="S5:U5"/>
    <mergeCell ref="V3:X3"/>
    <mergeCell ref="V5:X5"/>
    <mergeCell ref="AT5:AV5"/>
    <mergeCell ref="AW5:AY5"/>
    <mergeCell ref="AK3:AM3"/>
    <mergeCell ref="I1:K1"/>
    <mergeCell ref="BX3:BZ3"/>
    <mergeCell ref="A3:A4"/>
    <mergeCell ref="BR3:BT3"/>
    <mergeCell ref="AE3:AG3"/>
    <mergeCell ref="B2:L2"/>
    <mergeCell ref="C3:C4"/>
    <mergeCell ref="E3:E4"/>
    <mergeCell ref="F3:F4"/>
    <mergeCell ref="AW3:AY3"/>
    <mergeCell ref="B3:B4"/>
  </mergeCells>
  <pageMargins left="0.51181102362204722" right="0.43307086614173229" top="0.39370078740157483" bottom="0.39370078740157483" header="0.11811023622047245" footer="0.11811023622047245"/>
  <pageSetup paperSize="9" scale="66" fitToWidth="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Matrix1</vt:lpstr>
      <vt:lpstr>Matrix1!Заголовки_для_печати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2022-11-09T22:12:33Z</dcterms:modified>
</cp:coreProperties>
</file>