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08" yWindow="-48" windowWidth="23256" windowHeight="12516"/>
  </bookViews>
  <sheets>
    <sheet name="Matrix1" sheetId="1" r:id="rId1"/>
  </sheets>
  <definedNames>
    <definedName name="_xlnm.Print_Titles" localSheetId="0">Matrix1!$A:$A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B2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E6" i="1"/>
  <c r="C6" i="1"/>
  <c r="BZ14" i="1" l="1"/>
  <c r="BQ7" i="1" l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6" i="1"/>
  <c r="AM24" i="1"/>
  <c r="AJ24" i="1"/>
  <c r="AG24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  <c r="BZ7" i="1"/>
  <c r="BZ8" i="1"/>
  <c r="BZ9" i="1"/>
  <c r="BZ10" i="1"/>
  <c r="BZ11" i="1"/>
  <c r="BZ12" i="1"/>
  <c r="BZ13" i="1"/>
  <c r="BZ15" i="1"/>
  <c r="BZ16" i="1"/>
  <c r="BZ17" i="1"/>
  <c r="BZ18" i="1"/>
  <c r="BZ19" i="1"/>
  <c r="BZ20" i="1"/>
  <c r="BZ21" i="1"/>
  <c r="BZ22" i="1"/>
  <c r="BZ23" i="1"/>
  <c r="BZ6" i="1"/>
  <c r="O24" i="1" l="1"/>
  <c r="BW24" i="1" l="1"/>
  <c r="BT24" i="1"/>
  <c r="E28" i="1" l="1"/>
  <c r="BN7" i="1" l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6" i="1"/>
  <c r="BK24" i="1"/>
  <c r="BH24" i="1"/>
  <c r="BE24" i="1"/>
  <c r="BB24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P24" i="1"/>
  <c r="AD24" i="1"/>
  <c r="AA24" i="1"/>
  <c r="X24" i="1"/>
  <c r="R7" i="1"/>
  <c r="F7" i="1" s="1"/>
  <c r="R8" i="1"/>
  <c r="R9" i="1"/>
  <c r="R10" i="1"/>
  <c r="R11" i="1"/>
  <c r="F11" i="1" s="1"/>
  <c r="R12" i="1"/>
  <c r="R13" i="1"/>
  <c r="R14" i="1"/>
  <c r="R15" i="1"/>
  <c r="F15" i="1" s="1"/>
  <c r="R16" i="1"/>
  <c r="R17" i="1"/>
  <c r="R18" i="1"/>
  <c r="R19" i="1"/>
  <c r="F19" i="1" s="1"/>
  <c r="R20" i="1"/>
  <c r="R21" i="1"/>
  <c r="R22" i="1"/>
  <c r="R23" i="1"/>
  <c r="R6" i="1"/>
  <c r="F22" i="1" l="1"/>
  <c r="F14" i="1"/>
  <c r="F10" i="1"/>
  <c r="F21" i="1"/>
  <c r="F17" i="1"/>
  <c r="F13" i="1"/>
  <c r="F9" i="1"/>
  <c r="F6" i="1"/>
  <c r="F20" i="1"/>
  <c r="F16" i="1"/>
  <c r="F12" i="1"/>
  <c r="F8" i="1"/>
  <c r="F18" i="1"/>
  <c r="F23" i="1"/>
  <c r="U24" i="1"/>
  <c r="I24" i="1"/>
  <c r="F24" i="1" l="1"/>
  <c r="AP28" i="1"/>
  <c r="AJ28" i="1"/>
  <c r="BN28" i="1" l="1"/>
  <c r="AA28" i="1"/>
  <c r="BQ28" i="1"/>
  <c r="BE28" i="1"/>
  <c r="AS28" i="1"/>
  <c r="AG28" i="1"/>
  <c r="X28" i="1"/>
  <c r="AM28" i="1"/>
  <c r="AY28" i="1"/>
  <c r="AD28" i="1"/>
  <c r="E30" i="1"/>
  <c r="O28" i="1" l="1"/>
  <c r="R28" i="1"/>
  <c r="U28" i="1"/>
  <c r="E31" i="1" l="1"/>
  <c r="E33" i="1" l="1"/>
  <c r="I28" i="1" l="1"/>
  <c r="C30" i="1" l="1"/>
  <c r="F30" i="1" s="1"/>
  <c r="F28" i="1"/>
  <c r="G30" i="1"/>
  <c r="C28" i="1"/>
  <c r="C31" i="1" l="1"/>
  <c r="C33" i="1" l="1"/>
  <c r="F31" i="1"/>
</calcChain>
</file>

<file path=xl/sharedStrings.xml><?xml version="1.0" encoding="utf-8"?>
<sst xmlns="http://schemas.openxmlformats.org/spreadsheetml/2006/main" count="292" uniqueCount="58">
  <si>
    <t>реализация мероприятий федеральной целевой программы "Социально-экономическое развитие Курильских островов (Сахалинская область) на 2007-2015 годы (51000, R1000 )</t>
  </si>
  <si>
    <t>повышение сейсмоустойчивости жилых домов, основных объектов и систем жизнеобеспечения (51050, 61060, R1050 )</t>
  </si>
  <si>
    <t>обеспечение мероприятий по переселению граждан из аварийного жилищного фонда (09502, 09602 )</t>
  </si>
  <si>
    <t>Городской округ "Город Южно-Сахалинск"</t>
  </si>
  <si>
    <t>0,00</t>
  </si>
  <si>
    <t>Городской округ "Александровск-Сахалинский район" Сахалинской области</t>
  </si>
  <si>
    <t>Городской округ "Долинский" Сахалинской области Российской Федерации</t>
  </si>
  <si>
    <t>Городской округ "Охинский"</t>
  </si>
  <si>
    <t>Поронайский городской округ</t>
  </si>
  <si>
    <t>"Холмский городской округ" Сахалинской области</t>
  </si>
  <si>
    <t>"Анивский городской округ"</t>
  </si>
  <si>
    <t>"Курильский городской округ"</t>
  </si>
  <si>
    <t>"Макаровский городской округ" Сахалинской области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</si>
  <si>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</si>
  <si>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</si>
  <si>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</si>
  <si>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"Томаринский городской округ" Сахалинской области</t>
  </si>
  <si>
    <t>"Тымовский городской округ"</t>
  </si>
  <si>
    <t>"Южно-Курильский городской округ"</t>
  </si>
  <si>
    <t>Нераспределенная сумма</t>
  </si>
  <si>
    <t>Всего</t>
  </si>
  <si>
    <t xml:space="preserve"> </t>
  </si>
  <si>
    <t>РАСПРЕДЕЛЕННАЯ ЗАКОНОМ</t>
  </si>
  <si>
    <t>РАСПРЕДЕЛЯЕМАЯ НПА</t>
  </si>
  <si>
    <t>Корсаковский городской округ Сахалинской области</t>
  </si>
  <si>
    <t>"Невельский городской округ" Сахалинской области Российской Федерации</t>
  </si>
  <si>
    <t>Углегорский городской округ Сахалинской области</t>
  </si>
  <si>
    <t>2020 год</t>
  </si>
  <si>
    <t>2021 год</t>
  </si>
  <si>
    <t>2022 год</t>
  </si>
  <si>
    <t>развитие образования</t>
  </si>
  <si>
    <t>Информация об объемах субсидий, предоставляемых муниципальным образованиям Сахалинской области в 2020-2022 годах</t>
  </si>
  <si>
    <t>Приложение № 5 к заключению КСП на проект областного бюджета на 2020 год и на плановый период 2021 и 2022 годов</t>
  </si>
  <si>
    <t>на обеспечение доступности приоритетных объектов и услуг в приоритетных сферах жизнедеятельности на территории муниципальных образований</t>
  </si>
  <si>
    <t xml:space="preserve"> на обеспечение населения Сахалинской области качественным жильем</t>
  </si>
  <si>
    <t>на улучшение жилищных условий граждан, проживающих в сельской местности, в том числе молодых семей и молодых специалистов</t>
  </si>
  <si>
    <t>на осуществление мероприятий по повышению качества предоставляемых жилищно-коммунальных услуг</t>
  </si>
  <si>
    <t>на создание условий для развития туризма</t>
  </si>
  <si>
    <t>развитие культуры</t>
  </si>
  <si>
    <t xml:space="preserve">на реализацию мероприятий по охране окружающей среды, экологической реабилитации и воспроизводству природных объектов  </t>
  </si>
  <si>
    <t>развитие физической культуры и спорта</t>
  </si>
  <si>
    <t>организация электро- тепло- и газоснабжения</t>
  </si>
  <si>
    <t>на софинансирование расходов муниципальных образований в сфере транспорта и дорожного хозяйства</t>
  </si>
  <si>
    <t xml:space="preserve">на софинансирование мероприятий муниципальных программ по поддержке и развитию субъектов малого и среднего предпринимательства </t>
  </si>
  <si>
    <t>на осуществление функций административного центра Сахалинской области</t>
  </si>
  <si>
    <t xml:space="preserve">на поддержку муниципальных программ формирования современной городской среды  </t>
  </si>
  <si>
    <t xml:space="preserve">на развитие агропромышленного комплекса  </t>
  </si>
  <si>
    <t>софинансирование капитальных вложений в объекты муниципальной собственности</t>
  </si>
  <si>
    <t xml:space="preserve">на реализацию в Сахалинской области общественно значимых проектов, основанных на местных инициативах в рамках проекта "Молодежный бюджет" </t>
  </si>
  <si>
    <t xml:space="preserve">на реализацию мероприятий по созданию условий для управления многоквартирными домами  </t>
  </si>
  <si>
    <t xml:space="preserve">на реализацию мероприятий по обустройству (созданию) мест (площадок) накопления твердых коммунальных отходов  </t>
  </si>
  <si>
    <t xml:space="preserve">на проведение комплексных кадастровых работ  </t>
  </si>
  <si>
    <t xml:space="preserve">на реализацию в Сахалинской области общественно значимых проектов, основанных на местных инициативах  </t>
  </si>
  <si>
    <t>ВСЕГО   субсидии на             2020 год</t>
  </si>
  <si>
    <t>ВСЕГО   субсидии на             2021 год</t>
  </si>
  <si>
    <t>ВСЕГО   субсидии на             2022 год</t>
  </si>
  <si>
    <t>Отклонение 2020/2019</t>
  </si>
  <si>
    <t>ВСЕГО субсидии на 2019 год (первоначальный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</si>
</sst>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#,##0.0"/>
    <numFmt numFmtId="166" formatCode="#,##0.0\ _₽"/>
    <numFmt numFmtId="167" formatCode="0.0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166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9"/>
  <sheetViews>
    <sheetView tabSelected="1" zoomScaleNormal="100" workbookViewId="0">
      <pane xSplit="7" ySplit="8" topLeftCell="H9" activePane="bottomRight" state="frozen"/>
      <selection pane="topRight" activeCell="F1" sqref="F1"/>
      <selection pane="bottomLeft" activeCell="A7" sqref="A7"/>
      <selection pane="bottomRight" activeCell="BX3" sqref="BX3:BZ3"/>
    </sheetView>
  </sheetViews>
  <sheetFormatPr defaultRowHeight="13.2" x14ac:dyDescent="0.25"/>
  <cols>
    <col min="1" max="1" width="34.33203125" customWidth="1"/>
    <col min="2" max="2" width="16.77734375" style="1" customWidth="1"/>
    <col min="3" max="6" width="16.77734375" style="2" customWidth="1"/>
    <col min="7" max="48" width="16.33203125" style="2" customWidth="1"/>
    <col min="49" max="51" width="16.33203125" style="2" hidden="1" customWidth="1"/>
    <col min="52" max="63" width="16.33203125" style="2" customWidth="1"/>
    <col min="64" max="69" width="16.33203125" style="2" hidden="1" customWidth="1"/>
    <col min="70" max="75" width="16.33203125" customWidth="1"/>
    <col min="76" max="78" width="16.33203125" style="1" customWidth="1"/>
    <col min="79" max="79" width="16.77734375" customWidth="1"/>
  </cols>
  <sheetData>
    <row r="1" spans="1:78" s="1" customFormat="1" ht="50.4" customHeight="1" x14ac:dyDescent="0.25">
      <c r="C1" s="2"/>
      <c r="D1" s="2"/>
      <c r="E1" s="2"/>
      <c r="F1" s="2"/>
      <c r="G1" s="2"/>
      <c r="H1" s="2"/>
      <c r="I1" s="21" t="s">
        <v>32</v>
      </c>
      <c r="J1" s="21"/>
      <c r="K1" s="21"/>
      <c r="L1" s="26"/>
      <c r="M1" s="2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78" s="1" customFormat="1" ht="27.6" customHeight="1" x14ac:dyDescent="0.25">
      <c r="A2" s="19"/>
      <c r="B2" s="20" t="s">
        <v>31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78" s="1" customFormat="1" ht="64.8" customHeight="1" x14ac:dyDescent="0.25">
      <c r="A3" s="22"/>
      <c r="B3" s="22" t="s">
        <v>57</v>
      </c>
      <c r="C3" s="22" t="s">
        <v>53</v>
      </c>
      <c r="D3" s="22" t="s">
        <v>56</v>
      </c>
      <c r="E3" s="22" t="s">
        <v>54</v>
      </c>
      <c r="F3" s="22" t="s">
        <v>55</v>
      </c>
      <c r="G3" s="23" t="s">
        <v>30</v>
      </c>
      <c r="H3" s="23"/>
      <c r="I3" s="23"/>
      <c r="J3" s="23" t="s">
        <v>33</v>
      </c>
      <c r="K3" s="23"/>
      <c r="L3" s="23"/>
      <c r="M3" s="23" t="s">
        <v>34</v>
      </c>
      <c r="N3" s="23"/>
      <c r="O3" s="23"/>
      <c r="P3" s="23" t="s">
        <v>35</v>
      </c>
      <c r="Q3" s="23"/>
      <c r="R3" s="23"/>
      <c r="S3" s="23" t="s">
        <v>36</v>
      </c>
      <c r="T3" s="23"/>
      <c r="U3" s="23"/>
      <c r="V3" s="23" t="s">
        <v>37</v>
      </c>
      <c r="W3" s="23"/>
      <c r="X3" s="23"/>
      <c r="Y3" s="23" t="s">
        <v>38</v>
      </c>
      <c r="Z3" s="23"/>
      <c r="AA3" s="23"/>
      <c r="AB3" s="23" t="s">
        <v>39</v>
      </c>
      <c r="AC3" s="23"/>
      <c r="AD3" s="23"/>
      <c r="AE3" s="23" t="s">
        <v>40</v>
      </c>
      <c r="AF3" s="23"/>
      <c r="AG3" s="23"/>
      <c r="AH3" s="23" t="s">
        <v>41</v>
      </c>
      <c r="AI3" s="23"/>
      <c r="AJ3" s="23"/>
      <c r="AK3" s="23" t="s">
        <v>42</v>
      </c>
      <c r="AL3" s="23"/>
      <c r="AM3" s="23"/>
      <c r="AN3" s="23" t="s">
        <v>43</v>
      </c>
      <c r="AO3" s="23"/>
      <c r="AP3" s="23"/>
      <c r="AQ3" s="23" t="s">
        <v>44</v>
      </c>
      <c r="AR3" s="23"/>
      <c r="AS3" s="23"/>
      <c r="AT3" s="23" t="s">
        <v>45</v>
      </c>
      <c r="AU3" s="23"/>
      <c r="AV3" s="23"/>
      <c r="AW3" s="23" t="s">
        <v>0</v>
      </c>
      <c r="AX3" s="23"/>
      <c r="AY3" s="23"/>
      <c r="AZ3" s="23" t="s">
        <v>46</v>
      </c>
      <c r="BA3" s="23"/>
      <c r="BB3" s="23"/>
      <c r="BC3" s="23" t="s">
        <v>47</v>
      </c>
      <c r="BD3" s="23"/>
      <c r="BE3" s="23"/>
      <c r="BF3" s="23" t="s">
        <v>50</v>
      </c>
      <c r="BG3" s="23"/>
      <c r="BH3" s="23"/>
      <c r="BI3" s="23" t="s">
        <v>49</v>
      </c>
      <c r="BJ3" s="23"/>
      <c r="BK3" s="23"/>
      <c r="BL3" s="23" t="s">
        <v>1</v>
      </c>
      <c r="BM3" s="23"/>
      <c r="BN3" s="23"/>
      <c r="BO3" s="23" t="s">
        <v>2</v>
      </c>
      <c r="BP3" s="23"/>
      <c r="BQ3" s="23"/>
      <c r="BR3" s="23" t="s">
        <v>51</v>
      </c>
      <c r="BS3" s="23"/>
      <c r="BT3" s="23"/>
      <c r="BU3" s="23" t="s">
        <v>48</v>
      </c>
      <c r="BV3" s="23"/>
      <c r="BW3" s="23"/>
      <c r="BX3" s="23" t="s">
        <v>52</v>
      </c>
      <c r="BY3" s="23"/>
      <c r="BZ3" s="23"/>
    </row>
    <row r="4" spans="1:78" s="1" customFormat="1" ht="24.6" customHeight="1" x14ac:dyDescent="0.25">
      <c r="A4" s="22"/>
      <c r="B4" s="22"/>
      <c r="C4" s="22"/>
      <c r="D4" s="22"/>
      <c r="E4" s="22"/>
      <c r="F4" s="22"/>
      <c r="G4" s="9" t="s">
        <v>27</v>
      </c>
      <c r="H4" s="9" t="s">
        <v>28</v>
      </c>
      <c r="I4" s="9" t="s">
        <v>29</v>
      </c>
      <c r="J4" s="9" t="s">
        <v>27</v>
      </c>
      <c r="K4" s="9" t="s">
        <v>28</v>
      </c>
      <c r="L4" s="9" t="s">
        <v>29</v>
      </c>
      <c r="M4" s="9" t="s">
        <v>27</v>
      </c>
      <c r="N4" s="9" t="s">
        <v>28</v>
      </c>
      <c r="O4" s="9" t="s">
        <v>29</v>
      </c>
      <c r="P4" s="9" t="s">
        <v>27</v>
      </c>
      <c r="Q4" s="9" t="s">
        <v>28</v>
      </c>
      <c r="R4" s="9" t="s">
        <v>29</v>
      </c>
      <c r="S4" s="9" t="s">
        <v>27</v>
      </c>
      <c r="T4" s="9" t="s">
        <v>28</v>
      </c>
      <c r="U4" s="9" t="s">
        <v>29</v>
      </c>
      <c r="V4" s="9" t="s">
        <v>27</v>
      </c>
      <c r="W4" s="9" t="s">
        <v>28</v>
      </c>
      <c r="X4" s="9" t="s">
        <v>29</v>
      </c>
      <c r="Y4" s="9" t="s">
        <v>27</v>
      </c>
      <c r="Z4" s="9" t="s">
        <v>28</v>
      </c>
      <c r="AA4" s="9" t="s">
        <v>29</v>
      </c>
      <c r="AB4" s="9" t="s">
        <v>27</v>
      </c>
      <c r="AC4" s="9" t="s">
        <v>28</v>
      </c>
      <c r="AD4" s="9" t="s">
        <v>29</v>
      </c>
      <c r="AE4" s="9" t="s">
        <v>27</v>
      </c>
      <c r="AF4" s="9" t="s">
        <v>28</v>
      </c>
      <c r="AG4" s="9" t="s">
        <v>29</v>
      </c>
      <c r="AH4" s="9" t="s">
        <v>27</v>
      </c>
      <c r="AI4" s="9" t="s">
        <v>28</v>
      </c>
      <c r="AJ4" s="9" t="s">
        <v>29</v>
      </c>
      <c r="AK4" s="9" t="s">
        <v>27</v>
      </c>
      <c r="AL4" s="9" t="s">
        <v>28</v>
      </c>
      <c r="AM4" s="9" t="s">
        <v>29</v>
      </c>
      <c r="AN4" s="9" t="s">
        <v>27</v>
      </c>
      <c r="AO4" s="9" t="s">
        <v>28</v>
      </c>
      <c r="AP4" s="9" t="s">
        <v>29</v>
      </c>
      <c r="AQ4" s="9" t="s">
        <v>27</v>
      </c>
      <c r="AR4" s="9" t="s">
        <v>28</v>
      </c>
      <c r="AS4" s="9" t="s">
        <v>29</v>
      </c>
      <c r="AT4" s="9" t="s">
        <v>27</v>
      </c>
      <c r="AU4" s="9" t="s">
        <v>28</v>
      </c>
      <c r="AV4" s="9" t="s">
        <v>29</v>
      </c>
      <c r="AW4" s="9" t="s">
        <v>27</v>
      </c>
      <c r="AX4" s="9" t="s">
        <v>28</v>
      </c>
      <c r="AY4" s="9" t="s">
        <v>29</v>
      </c>
      <c r="AZ4" s="9" t="s">
        <v>27</v>
      </c>
      <c r="BA4" s="9" t="s">
        <v>28</v>
      </c>
      <c r="BB4" s="9" t="s">
        <v>29</v>
      </c>
      <c r="BC4" s="9" t="s">
        <v>27</v>
      </c>
      <c r="BD4" s="9" t="s">
        <v>28</v>
      </c>
      <c r="BE4" s="9" t="s">
        <v>29</v>
      </c>
      <c r="BF4" s="9" t="s">
        <v>27</v>
      </c>
      <c r="BG4" s="9" t="s">
        <v>28</v>
      </c>
      <c r="BH4" s="9" t="s">
        <v>29</v>
      </c>
      <c r="BI4" s="9" t="s">
        <v>27</v>
      </c>
      <c r="BJ4" s="9" t="s">
        <v>28</v>
      </c>
      <c r="BK4" s="9" t="s">
        <v>29</v>
      </c>
      <c r="BL4" s="9" t="s">
        <v>27</v>
      </c>
      <c r="BM4" s="9" t="s">
        <v>28</v>
      </c>
      <c r="BN4" s="9" t="s">
        <v>29</v>
      </c>
      <c r="BO4" s="9" t="s">
        <v>27</v>
      </c>
      <c r="BP4" s="9" t="s">
        <v>28</v>
      </c>
      <c r="BQ4" s="9" t="s">
        <v>29</v>
      </c>
      <c r="BR4" s="9" t="s">
        <v>27</v>
      </c>
      <c r="BS4" s="9" t="s">
        <v>28</v>
      </c>
      <c r="BT4" s="9" t="s">
        <v>29</v>
      </c>
      <c r="BU4" s="9" t="s">
        <v>27</v>
      </c>
      <c r="BV4" s="9" t="s">
        <v>28</v>
      </c>
      <c r="BW4" s="9" t="s">
        <v>29</v>
      </c>
      <c r="BX4" s="9" t="s">
        <v>27</v>
      </c>
      <c r="BY4" s="9" t="s">
        <v>28</v>
      </c>
      <c r="BZ4" s="9" t="s">
        <v>29</v>
      </c>
    </row>
    <row r="5" spans="1:78" s="1" customFormat="1" ht="15.6" x14ac:dyDescent="0.25">
      <c r="A5" s="24" t="s">
        <v>21</v>
      </c>
      <c r="B5" s="24"/>
      <c r="C5" s="25" t="s">
        <v>21</v>
      </c>
      <c r="D5" s="25"/>
      <c r="E5" s="25"/>
      <c r="F5" s="25"/>
      <c r="G5" s="25">
        <v>1</v>
      </c>
      <c r="H5" s="25"/>
      <c r="I5" s="25"/>
      <c r="J5" s="25">
        <v>2</v>
      </c>
      <c r="K5" s="25"/>
      <c r="L5" s="25"/>
      <c r="M5" s="25">
        <v>3</v>
      </c>
      <c r="N5" s="25"/>
      <c r="O5" s="25"/>
      <c r="P5" s="25">
        <v>4</v>
      </c>
      <c r="Q5" s="25"/>
      <c r="R5" s="25"/>
      <c r="S5" s="25">
        <v>5</v>
      </c>
      <c r="T5" s="25"/>
      <c r="U5" s="25"/>
      <c r="V5" s="25">
        <v>6</v>
      </c>
      <c r="W5" s="25"/>
      <c r="X5" s="25"/>
      <c r="Y5" s="25">
        <v>7</v>
      </c>
      <c r="Z5" s="25"/>
      <c r="AA5" s="25"/>
      <c r="AB5" s="25">
        <v>8</v>
      </c>
      <c r="AC5" s="25"/>
      <c r="AD5" s="25"/>
      <c r="AE5" s="25">
        <v>9</v>
      </c>
      <c r="AF5" s="25"/>
      <c r="AG5" s="25"/>
      <c r="AH5" s="25">
        <v>10</v>
      </c>
      <c r="AI5" s="25"/>
      <c r="AJ5" s="25"/>
      <c r="AK5" s="25">
        <v>11</v>
      </c>
      <c r="AL5" s="25"/>
      <c r="AM5" s="25"/>
      <c r="AN5" s="25">
        <v>12</v>
      </c>
      <c r="AO5" s="25"/>
      <c r="AP5" s="25"/>
      <c r="AQ5" s="25">
        <v>13</v>
      </c>
      <c r="AR5" s="25"/>
      <c r="AS5" s="25"/>
      <c r="AT5" s="25">
        <v>14</v>
      </c>
      <c r="AU5" s="25"/>
      <c r="AV5" s="25"/>
      <c r="AW5" s="25">
        <v>19</v>
      </c>
      <c r="AX5" s="25"/>
      <c r="AY5" s="25"/>
      <c r="AZ5" s="25">
        <v>15</v>
      </c>
      <c r="BA5" s="25"/>
      <c r="BB5" s="25"/>
      <c r="BC5" s="25">
        <v>16</v>
      </c>
      <c r="BD5" s="25"/>
      <c r="BE5" s="25"/>
      <c r="BF5" s="25">
        <v>17</v>
      </c>
      <c r="BG5" s="25"/>
      <c r="BH5" s="25"/>
      <c r="BI5" s="25">
        <v>18</v>
      </c>
      <c r="BJ5" s="25"/>
      <c r="BK5" s="25"/>
      <c r="BL5" s="25">
        <v>24</v>
      </c>
      <c r="BM5" s="25"/>
      <c r="BN5" s="25"/>
      <c r="BO5" s="25">
        <v>25</v>
      </c>
      <c r="BP5" s="25"/>
      <c r="BQ5" s="25"/>
      <c r="BR5" s="25">
        <v>19</v>
      </c>
      <c r="BS5" s="25"/>
      <c r="BT5" s="25"/>
      <c r="BU5" s="25">
        <v>20</v>
      </c>
      <c r="BV5" s="25"/>
      <c r="BW5" s="25"/>
      <c r="BX5" s="25">
        <v>21</v>
      </c>
      <c r="BY5" s="25"/>
      <c r="BZ5" s="25"/>
    </row>
    <row r="6" spans="1:78" s="1" customFormat="1" ht="31.2" x14ac:dyDescent="0.3">
      <c r="A6" s="16" t="s">
        <v>3</v>
      </c>
      <c r="B6" s="17">
        <v>12683536.800000001</v>
      </c>
      <c r="C6" s="17">
        <f>G6+J6+M6+P6+S6+V6+Y6+AB6+AE6+AH6+AK6+AN6+AQ6+AT6+AW6+AZ6+BC6+BF6+BI6+BL6+BO6+BR6+BU6++BX6</f>
        <v>10365537.6</v>
      </c>
      <c r="D6" s="17">
        <f>C6-B6</f>
        <v>-2317999.2000000011</v>
      </c>
      <c r="E6" s="17">
        <f>H6+K6+N6+Q6+T6+W6+Z6+AC6+AF6+AI6+AL6+AO6+AR6+AU6+AX6+BA6+BD6+BG6+BJ6+BM6+BP6+BS6+BV6+BY6</f>
        <v>4775510.7999999989</v>
      </c>
      <c r="F6" s="17">
        <f>I6+L6+O6+R6+U6+X6+AA6+AD6+AG6+AJ6+AM6+AP6+AS6+AV6+AY6+BB6+BE6+BH6+BK6+BN6+BQ6+BT6+BW6+BZ6</f>
        <v>3158288.1</v>
      </c>
      <c r="G6" s="17">
        <v>604190.80000000005</v>
      </c>
      <c r="H6" s="17">
        <v>74305.2</v>
      </c>
      <c r="I6" s="17">
        <v>262620.40000000002</v>
      </c>
      <c r="J6" s="12">
        <v>17687.7</v>
      </c>
      <c r="K6" s="12">
        <v>10820.8</v>
      </c>
      <c r="L6" s="12">
        <v>10344.799999999999</v>
      </c>
      <c r="M6" s="17">
        <v>1178163.3999999999</v>
      </c>
      <c r="N6" s="12">
        <v>487446.8</v>
      </c>
      <c r="O6" s="12">
        <v>465057.1</v>
      </c>
      <c r="P6" s="17">
        <v>0</v>
      </c>
      <c r="Q6" s="17">
        <v>0</v>
      </c>
      <c r="R6" s="17">
        <f>Q6-P6</f>
        <v>0</v>
      </c>
      <c r="S6" s="17">
        <v>637908.69999999995</v>
      </c>
      <c r="T6" s="12">
        <v>350858</v>
      </c>
      <c r="U6" s="12">
        <v>331531.3</v>
      </c>
      <c r="V6" s="17">
        <v>107768.6</v>
      </c>
      <c r="W6" s="17">
        <v>0</v>
      </c>
      <c r="X6" s="17">
        <v>0</v>
      </c>
      <c r="Y6" s="17">
        <v>16108.7</v>
      </c>
      <c r="Z6" s="17">
        <v>12944.6</v>
      </c>
      <c r="AA6" s="17">
        <v>9015</v>
      </c>
      <c r="AB6" s="17">
        <v>21934.7</v>
      </c>
      <c r="AC6" s="17">
        <v>23858.799999999999</v>
      </c>
      <c r="AD6" s="17">
        <v>20966.900000000001</v>
      </c>
      <c r="AE6" s="17">
        <v>16912.2</v>
      </c>
      <c r="AF6" s="12">
        <v>10060.6</v>
      </c>
      <c r="AG6" s="12">
        <v>24733.4</v>
      </c>
      <c r="AH6" s="17">
        <v>39365.800000000003</v>
      </c>
      <c r="AI6" s="17">
        <v>36132.6</v>
      </c>
      <c r="AJ6" s="17">
        <v>43464.5</v>
      </c>
      <c r="AK6" s="17">
        <v>1740738.3</v>
      </c>
      <c r="AL6" s="12">
        <v>2117226.5</v>
      </c>
      <c r="AM6" s="17">
        <v>888142</v>
      </c>
      <c r="AN6" s="17">
        <v>108559</v>
      </c>
      <c r="AO6" s="17">
        <v>38702</v>
      </c>
      <c r="AP6" s="17">
        <v>35592</v>
      </c>
      <c r="AQ6" s="17">
        <v>756563.1</v>
      </c>
      <c r="AR6" s="17">
        <v>669525.69999999995</v>
      </c>
      <c r="AS6" s="17">
        <v>604833.80000000005</v>
      </c>
      <c r="AT6" s="17" t="s">
        <v>4</v>
      </c>
      <c r="AU6" s="17" t="s">
        <v>4</v>
      </c>
      <c r="AV6" s="17">
        <f>AU6-AT6</f>
        <v>0</v>
      </c>
      <c r="AW6" s="17" t="s">
        <v>4</v>
      </c>
      <c r="AX6" s="17" t="s">
        <v>4</v>
      </c>
      <c r="AY6" s="17">
        <f>AX6-AW6</f>
        <v>0</v>
      </c>
      <c r="AZ6" s="17">
        <v>3234.3</v>
      </c>
      <c r="BA6" s="17">
        <v>2144.4</v>
      </c>
      <c r="BB6" s="17">
        <v>2037.1</v>
      </c>
      <c r="BC6" s="17">
        <v>4918149.0999999996</v>
      </c>
      <c r="BD6" s="12">
        <v>857387.2</v>
      </c>
      <c r="BE6" s="12">
        <v>374319</v>
      </c>
      <c r="BF6" s="17">
        <v>109200</v>
      </c>
      <c r="BG6" s="17">
        <v>0</v>
      </c>
      <c r="BH6" s="17">
        <v>0</v>
      </c>
      <c r="BI6" s="17">
        <v>9951.4</v>
      </c>
      <c r="BJ6" s="12">
        <v>6097.6</v>
      </c>
      <c r="BK6" s="12">
        <v>5765.5</v>
      </c>
      <c r="BL6" s="17">
        <v>0</v>
      </c>
      <c r="BM6" s="17">
        <v>0</v>
      </c>
      <c r="BN6" s="17">
        <f>BM6-BL6</f>
        <v>0</v>
      </c>
      <c r="BO6" s="17">
        <v>0</v>
      </c>
      <c r="BP6" s="17">
        <v>0</v>
      </c>
      <c r="BQ6" s="17">
        <f>BP6-BO6</f>
        <v>0</v>
      </c>
      <c r="BR6" s="13">
        <v>1101.8</v>
      </c>
      <c r="BS6" s="13">
        <v>0</v>
      </c>
      <c r="BT6" s="13">
        <v>1865.3</v>
      </c>
      <c r="BU6" s="12">
        <v>78000</v>
      </c>
      <c r="BV6" s="12">
        <v>78000</v>
      </c>
      <c r="BW6" s="12">
        <v>78000</v>
      </c>
      <c r="BX6" s="12"/>
      <c r="BY6" s="12"/>
      <c r="BZ6" s="12">
        <f>BY6-BX6</f>
        <v>0</v>
      </c>
    </row>
    <row r="7" spans="1:78" s="1" customFormat="1" ht="46.8" customHeight="1" x14ac:dyDescent="0.3">
      <c r="A7" s="16" t="s">
        <v>5</v>
      </c>
      <c r="B7" s="17">
        <v>1293803.8999999999</v>
      </c>
      <c r="C7" s="17">
        <f t="shared" ref="C7:C24" si="0">G7+J7+M7+P7+S7+V7+Y7+AB7+AE7+AH7+AK7+AN7+AQ7+AT7+AW7+AZ7+BC7+BF7+BI7+BL7+BO7+BR7+BU7++BX7</f>
        <v>942210</v>
      </c>
      <c r="D7" s="17">
        <f t="shared" ref="D7:D24" si="1">C7-B7</f>
        <v>-351593.89999999991</v>
      </c>
      <c r="E7" s="17">
        <f t="shared" ref="E7:E24" si="2">H7+K7+N7+Q7+T7+W7+Z7+AC7+AF7+AI7+AL7+AO7+AR7+AU7+AX7+BA7+BD7+BG7+BJ7+BM7+BP7+BS7+BV7+BY7</f>
        <v>781572.1</v>
      </c>
      <c r="F7" s="17">
        <f t="shared" ref="F7:F24" si="3">I7+L7+O7+R7+U7+X7+AA7+AD7+AG7+AJ7+AM7+AP7+AS7+AV7+AY7+BB7+BE7+BH7+BK7+BN7+BQ7+BT7+BW7+BZ7</f>
        <v>531196.4</v>
      </c>
      <c r="G7" s="17">
        <v>31244.9</v>
      </c>
      <c r="H7" s="17">
        <v>21951.4</v>
      </c>
      <c r="I7" s="17">
        <v>669.3</v>
      </c>
      <c r="J7" s="12">
        <v>1304.5999999999999</v>
      </c>
      <c r="K7" s="12">
        <v>798.1</v>
      </c>
      <c r="L7" s="12">
        <v>763</v>
      </c>
      <c r="M7" s="17">
        <v>93829.8</v>
      </c>
      <c r="N7" s="12">
        <v>101166.5</v>
      </c>
      <c r="O7" s="12">
        <v>97070.1</v>
      </c>
      <c r="P7" s="17">
        <v>0</v>
      </c>
      <c r="Q7" s="17">
        <v>0</v>
      </c>
      <c r="R7" s="17">
        <f t="shared" ref="R7:R23" si="4">Q7-P7</f>
        <v>0</v>
      </c>
      <c r="S7" s="17">
        <v>79242.8</v>
      </c>
      <c r="T7" s="12">
        <v>48460.5</v>
      </c>
      <c r="U7" s="12">
        <v>45848</v>
      </c>
      <c r="V7" s="17">
        <v>60000</v>
      </c>
      <c r="W7" s="17">
        <v>67221.100000000006</v>
      </c>
      <c r="X7" s="17">
        <v>79103.100000000006</v>
      </c>
      <c r="Y7" s="17">
        <v>5201.3999999999996</v>
      </c>
      <c r="Z7" s="17">
        <v>0</v>
      </c>
      <c r="AA7" s="17">
        <v>0</v>
      </c>
      <c r="AB7" s="17">
        <v>8000</v>
      </c>
      <c r="AC7" s="17">
        <v>7695</v>
      </c>
      <c r="AD7" s="17">
        <v>5000</v>
      </c>
      <c r="AE7" s="17">
        <v>1268.2</v>
      </c>
      <c r="AF7" s="12">
        <v>744.3</v>
      </c>
      <c r="AG7" s="12">
        <v>699.4</v>
      </c>
      <c r="AH7" s="17">
        <v>0</v>
      </c>
      <c r="AI7" s="17">
        <v>0</v>
      </c>
      <c r="AJ7" s="17">
        <v>0</v>
      </c>
      <c r="AK7" s="17">
        <v>27857.8</v>
      </c>
      <c r="AL7" s="12">
        <v>11687.6</v>
      </c>
      <c r="AM7" s="17">
        <v>17347.900000000001</v>
      </c>
      <c r="AN7" s="17">
        <v>6755.8</v>
      </c>
      <c r="AO7" s="17">
        <v>8846</v>
      </c>
      <c r="AP7" s="17">
        <v>8361</v>
      </c>
      <c r="AQ7" s="17" t="s">
        <v>4</v>
      </c>
      <c r="AR7" s="17"/>
      <c r="AS7" s="17">
        <f t="shared" ref="AS7:AS24" si="5">AR7-AQ7</f>
        <v>0</v>
      </c>
      <c r="AT7" s="17" t="s">
        <v>4</v>
      </c>
      <c r="AU7" s="17" t="s">
        <v>4</v>
      </c>
      <c r="AV7" s="17">
        <f t="shared" ref="AV7:AV23" si="6">AU7-AT7</f>
        <v>0</v>
      </c>
      <c r="AW7" s="17" t="s">
        <v>4</v>
      </c>
      <c r="AX7" s="17" t="s">
        <v>4</v>
      </c>
      <c r="AY7" s="17">
        <f t="shared" ref="AY7:AY24" si="7">AX7-AW7</f>
        <v>0</v>
      </c>
      <c r="AZ7" s="17">
        <v>1000.7</v>
      </c>
      <c r="BA7" s="17">
        <v>663.5</v>
      </c>
      <c r="BB7" s="17">
        <v>630.29999999999995</v>
      </c>
      <c r="BC7" s="17">
        <v>590050.80000000005</v>
      </c>
      <c r="BD7" s="12">
        <v>499942.9</v>
      </c>
      <c r="BE7" s="12">
        <v>258770.1</v>
      </c>
      <c r="BF7" s="17">
        <v>23660</v>
      </c>
      <c r="BG7" s="17" t="s">
        <v>4</v>
      </c>
      <c r="BH7" s="17">
        <v>0</v>
      </c>
      <c r="BI7" s="17">
        <v>793.2</v>
      </c>
      <c r="BJ7" s="12">
        <v>395.2</v>
      </c>
      <c r="BK7" s="12">
        <v>374.2</v>
      </c>
      <c r="BL7" s="17" t="s">
        <v>4</v>
      </c>
      <c r="BM7" s="17"/>
      <c r="BN7" s="17">
        <f t="shared" ref="BN7:BN24" si="8">BM7-BL7</f>
        <v>0</v>
      </c>
      <c r="BO7" s="17">
        <v>0</v>
      </c>
      <c r="BP7" s="17">
        <v>0</v>
      </c>
      <c r="BQ7" s="17">
        <f t="shared" ref="BQ7:BQ24" si="9">BP7-BO7</f>
        <v>0</v>
      </c>
      <c r="BR7" s="13">
        <v>0</v>
      </c>
      <c r="BS7" s="13">
        <v>0</v>
      </c>
      <c r="BT7" s="13">
        <v>4560</v>
      </c>
      <c r="BU7" s="12">
        <v>12000</v>
      </c>
      <c r="BV7" s="12">
        <v>12000</v>
      </c>
      <c r="BW7" s="12">
        <v>12000</v>
      </c>
      <c r="BX7" s="12"/>
      <c r="BY7" s="12"/>
      <c r="BZ7" s="12">
        <f t="shared" ref="BZ7:BZ23" si="10">BY7-BX7</f>
        <v>0</v>
      </c>
    </row>
    <row r="8" spans="1:78" s="1" customFormat="1" ht="46.8" x14ac:dyDescent="0.3">
      <c r="A8" s="16" t="s">
        <v>6</v>
      </c>
      <c r="B8" s="17">
        <v>1754076.5</v>
      </c>
      <c r="C8" s="17">
        <f t="shared" si="0"/>
        <v>1236645.1000000001</v>
      </c>
      <c r="D8" s="17">
        <f t="shared" si="1"/>
        <v>-517431.39999999991</v>
      </c>
      <c r="E8" s="17">
        <f t="shared" si="2"/>
        <v>515438.5</v>
      </c>
      <c r="F8" s="17">
        <f t="shared" si="3"/>
        <v>267680</v>
      </c>
      <c r="G8" s="17">
        <v>50994.5</v>
      </c>
      <c r="H8" s="17">
        <v>9415.4</v>
      </c>
      <c r="I8" s="17">
        <v>44030.400000000001</v>
      </c>
      <c r="J8" s="12">
        <v>2326.6</v>
      </c>
      <c r="K8" s="12">
        <v>1423.3</v>
      </c>
      <c r="L8" s="12">
        <v>1247.3</v>
      </c>
      <c r="M8" s="17">
        <v>150990.5</v>
      </c>
      <c r="N8" s="12">
        <v>78985.5</v>
      </c>
      <c r="O8" s="12">
        <v>78342.399999999994</v>
      </c>
      <c r="P8" s="17">
        <v>0</v>
      </c>
      <c r="Q8" s="17">
        <v>0</v>
      </c>
      <c r="R8" s="17">
        <f t="shared" si="4"/>
        <v>0</v>
      </c>
      <c r="S8" s="17">
        <v>142544.6</v>
      </c>
      <c r="T8" s="12">
        <v>87355.4</v>
      </c>
      <c r="U8" s="12">
        <v>82655.7</v>
      </c>
      <c r="V8" s="17">
        <v>25832</v>
      </c>
      <c r="W8" s="17">
        <v>0</v>
      </c>
      <c r="X8" s="17" t="s">
        <v>4</v>
      </c>
      <c r="Y8" s="17">
        <v>32632.5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1886.5</v>
      </c>
      <c r="AF8" s="12">
        <v>1125.0999999999999</v>
      </c>
      <c r="AG8" s="12">
        <v>1060.5</v>
      </c>
      <c r="AH8" s="17">
        <v>12653.4</v>
      </c>
      <c r="AI8" s="17">
        <v>8653.4</v>
      </c>
      <c r="AJ8" s="17">
        <v>653.4</v>
      </c>
      <c r="AK8" s="17">
        <v>172842.7</v>
      </c>
      <c r="AL8" s="12">
        <v>28912.6</v>
      </c>
      <c r="AM8" s="17">
        <v>17438</v>
      </c>
      <c r="AN8" s="17">
        <v>9000</v>
      </c>
      <c r="AO8" s="17">
        <v>12910</v>
      </c>
      <c r="AP8" s="17">
        <v>12195</v>
      </c>
      <c r="AQ8" s="17" t="s">
        <v>4</v>
      </c>
      <c r="AR8" s="17"/>
      <c r="AS8" s="17">
        <f t="shared" si="5"/>
        <v>0</v>
      </c>
      <c r="AT8" s="17" t="s">
        <v>4</v>
      </c>
      <c r="AU8" s="17" t="s">
        <v>4</v>
      </c>
      <c r="AV8" s="17">
        <f t="shared" si="6"/>
        <v>0</v>
      </c>
      <c r="AW8" s="17" t="s">
        <v>4</v>
      </c>
      <c r="AX8" s="17" t="s">
        <v>4</v>
      </c>
      <c r="AY8" s="17">
        <f t="shared" si="7"/>
        <v>0</v>
      </c>
      <c r="AZ8" s="17">
        <v>3809.3</v>
      </c>
      <c r="BA8" s="17">
        <v>2525.6</v>
      </c>
      <c r="BB8" s="17">
        <v>2399.3000000000002</v>
      </c>
      <c r="BC8" s="17">
        <v>595037</v>
      </c>
      <c r="BD8" s="12">
        <v>249056.4</v>
      </c>
      <c r="BE8" s="12">
        <v>0</v>
      </c>
      <c r="BF8" s="17">
        <v>7960</v>
      </c>
      <c r="BG8" s="17" t="s">
        <v>4</v>
      </c>
      <c r="BH8" s="17">
        <v>0</v>
      </c>
      <c r="BI8" s="17">
        <v>1135.5</v>
      </c>
      <c r="BJ8" s="12">
        <v>695.9</v>
      </c>
      <c r="BK8" s="12">
        <v>658</v>
      </c>
      <c r="BL8" s="17" t="s">
        <v>4</v>
      </c>
      <c r="BM8" s="17"/>
      <c r="BN8" s="17">
        <f t="shared" si="8"/>
        <v>0</v>
      </c>
      <c r="BO8" s="17">
        <v>0</v>
      </c>
      <c r="BP8" s="17">
        <v>0</v>
      </c>
      <c r="BQ8" s="17">
        <f t="shared" si="9"/>
        <v>0</v>
      </c>
      <c r="BR8" s="13">
        <v>0</v>
      </c>
      <c r="BS8" s="13">
        <v>7379.9</v>
      </c>
      <c r="BT8" s="13">
        <v>0</v>
      </c>
      <c r="BU8" s="12">
        <v>27000</v>
      </c>
      <c r="BV8" s="12">
        <v>27000</v>
      </c>
      <c r="BW8" s="12">
        <v>27000</v>
      </c>
      <c r="BX8" s="12"/>
      <c r="BY8" s="12"/>
      <c r="BZ8" s="12">
        <f t="shared" si="10"/>
        <v>0</v>
      </c>
    </row>
    <row r="9" spans="1:78" s="1" customFormat="1" ht="31.2" x14ac:dyDescent="0.3">
      <c r="A9" s="16" t="s">
        <v>24</v>
      </c>
      <c r="B9" s="17">
        <v>2788969.6</v>
      </c>
      <c r="C9" s="17">
        <f t="shared" si="0"/>
        <v>3518365.4000000004</v>
      </c>
      <c r="D9" s="17">
        <f t="shared" si="1"/>
        <v>729395.80000000028</v>
      </c>
      <c r="E9" s="17">
        <f t="shared" si="2"/>
        <v>3701485.3</v>
      </c>
      <c r="F9" s="17">
        <f t="shared" si="3"/>
        <v>2039487.6</v>
      </c>
      <c r="G9" s="17">
        <v>40862.199999999997</v>
      </c>
      <c r="H9" s="17">
        <v>3646.1</v>
      </c>
      <c r="I9" s="17">
        <v>1316.7</v>
      </c>
      <c r="J9" s="12">
        <v>2923.6</v>
      </c>
      <c r="K9" s="12">
        <v>1788.6</v>
      </c>
      <c r="L9" s="12">
        <v>1424.9</v>
      </c>
      <c r="M9" s="17">
        <v>27716.9</v>
      </c>
      <c r="N9" s="12">
        <v>26160.9</v>
      </c>
      <c r="O9" s="12">
        <v>29957.1</v>
      </c>
      <c r="P9" s="17">
        <v>0</v>
      </c>
      <c r="Q9" s="17">
        <v>0</v>
      </c>
      <c r="R9" s="17">
        <f t="shared" si="4"/>
        <v>0</v>
      </c>
      <c r="S9" s="17">
        <v>222167.4</v>
      </c>
      <c r="T9" s="12">
        <v>136252.29999999999</v>
      </c>
      <c r="U9" s="12">
        <v>128939.3</v>
      </c>
      <c r="V9" s="17">
        <v>0</v>
      </c>
      <c r="W9" s="17">
        <v>88000</v>
      </c>
      <c r="X9" s="17">
        <v>100000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8179.8</v>
      </c>
      <c r="AF9" s="12">
        <v>4726.6000000000004</v>
      </c>
      <c r="AG9" s="12">
        <v>4428.1000000000004</v>
      </c>
      <c r="AH9" s="17">
        <v>16608.900000000001</v>
      </c>
      <c r="AI9" s="17">
        <v>8608.9</v>
      </c>
      <c r="AJ9" s="17">
        <v>8608.9</v>
      </c>
      <c r="AK9" s="17">
        <v>123147.9</v>
      </c>
      <c r="AL9" s="12">
        <v>8941.7000000000007</v>
      </c>
      <c r="AM9" s="17">
        <v>29005.599999999999</v>
      </c>
      <c r="AN9" s="17">
        <v>15000</v>
      </c>
      <c r="AO9" s="17">
        <v>6634</v>
      </c>
      <c r="AP9" s="17">
        <v>8349</v>
      </c>
      <c r="AQ9" s="17" t="s">
        <v>4</v>
      </c>
      <c r="AR9" s="17"/>
      <c r="AS9" s="17">
        <f t="shared" si="5"/>
        <v>0</v>
      </c>
      <c r="AT9" s="17">
        <v>0</v>
      </c>
      <c r="AU9" s="17">
        <v>0</v>
      </c>
      <c r="AV9" s="17">
        <f t="shared" si="6"/>
        <v>0</v>
      </c>
      <c r="AW9" s="17" t="s">
        <v>4</v>
      </c>
      <c r="AX9" s="17" t="s">
        <v>4</v>
      </c>
      <c r="AY9" s="17">
        <f t="shared" si="7"/>
        <v>0</v>
      </c>
      <c r="AZ9" s="17">
        <v>3521.8</v>
      </c>
      <c r="BA9" s="17">
        <v>2335</v>
      </c>
      <c r="BB9" s="17">
        <v>2218.1999999999998</v>
      </c>
      <c r="BC9" s="17">
        <v>2981124.1</v>
      </c>
      <c r="BD9" s="12">
        <v>3378268.4</v>
      </c>
      <c r="BE9" s="12">
        <v>1691380.3</v>
      </c>
      <c r="BF9" s="17">
        <v>40220</v>
      </c>
      <c r="BG9" s="17">
        <v>0</v>
      </c>
      <c r="BH9" s="17">
        <v>0</v>
      </c>
      <c r="BI9" s="17">
        <v>6061.2</v>
      </c>
      <c r="BJ9" s="12">
        <v>3714</v>
      </c>
      <c r="BK9" s="12">
        <v>3511.5</v>
      </c>
      <c r="BL9" s="17" t="s">
        <v>4</v>
      </c>
      <c r="BM9" s="17">
        <v>0</v>
      </c>
      <c r="BN9" s="17">
        <f t="shared" si="8"/>
        <v>0</v>
      </c>
      <c r="BO9" s="17">
        <v>0</v>
      </c>
      <c r="BP9" s="17">
        <v>0</v>
      </c>
      <c r="BQ9" s="17">
        <f t="shared" si="9"/>
        <v>0</v>
      </c>
      <c r="BR9" s="13">
        <v>831.6</v>
      </c>
      <c r="BS9" s="13">
        <v>2408.8000000000002</v>
      </c>
      <c r="BT9" s="13">
        <v>348</v>
      </c>
      <c r="BU9" s="12">
        <v>30000</v>
      </c>
      <c r="BV9" s="12">
        <v>30000</v>
      </c>
      <c r="BW9" s="12">
        <v>30000</v>
      </c>
      <c r="BX9" s="12"/>
      <c r="BY9" s="12"/>
      <c r="BZ9" s="12">
        <f t="shared" si="10"/>
        <v>0</v>
      </c>
    </row>
    <row r="10" spans="1:78" s="1" customFormat="1" ht="46.8" x14ac:dyDescent="0.3">
      <c r="A10" s="16" t="s">
        <v>25</v>
      </c>
      <c r="B10" s="17">
        <v>1177856</v>
      </c>
      <c r="C10" s="17">
        <f t="shared" si="0"/>
        <v>1148634</v>
      </c>
      <c r="D10" s="17">
        <f t="shared" si="1"/>
        <v>-29222</v>
      </c>
      <c r="E10" s="17">
        <f t="shared" si="2"/>
        <v>468356.5</v>
      </c>
      <c r="F10" s="17">
        <f t="shared" si="3"/>
        <v>182830.4</v>
      </c>
      <c r="G10" s="17">
        <v>34798.1</v>
      </c>
      <c r="H10" s="17">
        <v>5567</v>
      </c>
      <c r="I10" s="17">
        <v>600</v>
      </c>
      <c r="J10" s="12">
        <v>2039.5</v>
      </c>
      <c r="K10" s="12">
        <v>1247.7</v>
      </c>
      <c r="L10" s="12">
        <v>1192.8</v>
      </c>
      <c r="M10" s="17">
        <v>37346</v>
      </c>
      <c r="N10" s="12">
        <v>32722.1</v>
      </c>
      <c r="O10" s="12">
        <v>56631.8</v>
      </c>
      <c r="P10" s="17">
        <v>0</v>
      </c>
      <c r="Q10" s="17">
        <v>0</v>
      </c>
      <c r="R10" s="17">
        <f t="shared" si="4"/>
        <v>0</v>
      </c>
      <c r="S10" s="17">
        <v>98937</v>
      </c>
      <c r="T10" s="12">
        <v>60797.599999999999</v>
      </c>
      <c r="U10" s="12">
        <v>57468.5</v>
      </c>
      <c r="V10" s="17">
        <v>0</v>
      </c>
      <c r="W10" s="17">
        <v>34200.1</v>
      </c>
      <c r="X10" s="17" t="s">
        <v>4</v>
      </c>
      <c r="Y10" s="17">
        <v>0</v>
      </c>
      <c r="Z10" s="17">
        <v>11860.5</v>
      </c>
      <c r="AA10" s="17">
        <v>0</v>
      </c>
      <c r="AB10" s="17">
        <v>0</v>
      </c>
      <c r="AC10" s="17">
        <v>0</v>
      </c>
      <c r="AD10" s="17">
        <v>0</v>
      </c>
      <c r="AE10" s="17">
        <v>3959.4</v>
      </c>
      <c r="AF10" s="12">
        <v>2278.1999999999998</v>
      </c>
      <c r="AG10" s="12">
        <v>2132.5</v>
      </c>
      <c r="AH10" s="17">
        <v>66932.899999999994</v>
      </c>
      <c r="AI10" s="17">
        <v>8608.9</v>
      </c>
      <c r="AJ10" s="17">
        <v>12489.3</v>
      </c>
      <c r="AK10" s="17">
        <v>18297</v>
      </c>
      <c r="AL10" s="12">
        <v>22671.4</v>
      </c>
      <c r="AM10" s="17">
        <v>14838.1</v>
      </c>
      <c r="AN10" s="17">
        <v>21111.599999999999</v>
      </c>
      <c r="AO10" s="17">
        <v>20195.8</v>
      </c>
      <c r="AP10" s="17">
        <v>17073</v>
      </c>
      <c r="AQ10" s="17" t="s">
        <v>4</v>
      </c>
      <c r="AR10" s="17"/>
      <c r="AS10" s="17">
        <f t="shared" si="5"/>
        <v>0</v>
      </c>
      <c r="AT10" s="17" t="s">
        <v>4</v>
      </c>
      <c r="AU10" s="17" t="s">
        <v>4</v>
      </c>
      <c r="AV10" s="17">
        <f t="shared" si="6"/>
        <v>0</v>
      </c>
      <c r="AW10" s="17" t="s">
        <v>4</v>
      </c>
      <c r="AX10" s="17" t="s">
        <v>4</v>
      </c>
      <c r="AY10" s="17">
        <f t="shared" si="7"/>
        <v>0</v>
      </c>
      <c r="AZ10" s="17">
        <v>1796.9</v>
      </c>
      <c r="BA10" s="17">
        <v>1191.4000000000001</v>
      </c>
      <c r="BB10" s="17">
        <v>1131.8</v>
      </c>
      <c r="BC10" s="17">
        <v>840100.6</v>
      </c>
      <c r="BD10" s="12">
        <v>253695.3</v>
      </c>
      <c r="BE10" s="12">
        <v>0</v>
      </c>
      <c r="BF10" s="17">
        <v>9160</v>
      </c>
      <c r="BG10" s="17">
        <v>0</v>
      </c>
      <c r="BH10" s="17">
        <v>0</v>
      </c>
      <c r="BI10" s="17">
        <v>2155</v>
      </c>
      <c r="BJ10" s="12">
        <v>1320.5</v>
      </c>
      <c r="BK10" s="12">
        <v>1248.5</v>
      </c>
      <c r="BL10" s="17" t="s">
        <v>4</v>
      </c>
      <c r="BM10" s="17">
        <v>0</v>
      </c>
      <c r="BN10" s="17">
        <f t="shared" si="8"/>
        <v>0</v>
      </c>
      <c r="BO10" s="17">
        <v>0</v>
      </c>
      <c r="BP10" s="17">
        <v>0</v>
      </c>
      <c r="BQ10" s="17">
        <f t="shared" si="9"/>
        <v>0</v>
      </c>
      <c r="BR10" s="13">
        <v>0</v>
      </c>
      <c r="BS10" s="13">
        <v>0</v>
      </c>
      <c r="BT10" s="13">
        <v>6024.1</v>
      </c>
      <c r="BU10" s="12">
        <v>12000</v>
      </c>
      <c r="BV10" s="12">
        <v>12000</v>
      </c>
      <c r="BW10" s="12">
        <v>12000</v>
      </c>
      <c r="BX10" s="12"/>
      <c r="BY10" s="12"/>
      <c r="BZ10" s="12">
        <f t="shared" si="10"/>
        <v>0</v>
      </c>
    </row>
    <row r="11" spans="1:78" s="1" customFormat="1" ht="18" customHeight="1" x14ac:dyDescent="0.3">
      <c r="A11" s="16" t="s">
        <v>7</v>
      </c>
      <c r="B11" s="17">
        <v>963852.3</v>
      </c>
      <c r="C11" s="17">
        <f t="shared" si="0"/>
        <v>1040208.3</v>
      </c>
      <c r="D11" s="17">
        <f t="shared" si="1"/>
        <v>76356</v>
      </c>
      <c r="E11" s="17">
        <f t="shared" si="2"/>
        <v>499661.2</v>
      </c>
      <c r="F11" s="17">
        <f t="shared" si="3"/>
        <v>416521.6999999999</v>
      </c>
      <c r="G11" s="17">
        <v>187370.9</v>
      </c>
      <c r="H11" s="17">
        <v>976.9</v>
      </c>
      <c r="I11" s="17">
        <v>8913.1</v>
      </c>
      <c r="J11" s="12">
        <v>2445.1</v>
      </c>
      <c r="K11" s="12">
        <v>1246.5</v>
      </c>
      <c r="L11" s="12">
        <v>1310.9</v>
      </c>
      <c r="M11" s="17">
        <v>237848.2</v>
      </c>
      <c r="N11" s="12">
        <v>261582.1</v>
      </c>
      <c r="O11" s="12">
        <v>210221.5</v>
      </c>
      <c r="P11" s="17">
        <v>0</v>
      </c>
      <c r="Q11" s="17">
        <v>0</v>
      </c>
      <c r="R11" s="17">
        <f t="shared" si="4"/>
        <v>0</v>
      </c>
      <c r="S11" s="17">
        <v>191431.4</v>
      </c>
      <c r="T11" s="12">
        <v>147837.79999999999</v>
      </c>
      <c r="U11" s="12">
        <v>138549.5</v>
      </c>
      <c r="V11" s="17">
        <v>0</v>
      </c>
      <c r="W11" s="17" t="s">
        <v>4</v>
      </c>
      <c r="X11" s="17" t="s">
        <v>4</v>
      </c>
      <c r="Y11" s="17">
        <v>1252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4802.3</v>
      </c>
      <c r="AF11" s="12">
        <v>2782.9</v>
      </c>
      <c r="AG11" s="12">
        <v>2608.6</v>
      </c>
      <c r="AH11" s="17">
        <v>0</v>
      </c>
      <c r="AI11" s="17">
        <v>0</v>
      </c>
      <c r="AJ11" s="17">
        <v>0</v>
      </c>
      <c r="AK11" s="17">
        <v>22600.400000000001</v>
      </c>
      <c r="AL11" s="12">
        <v>5650.1</v>
      </c>
      <c r="AM11" s="17">
        <v>18328.099999999999</v>
      </c>
      <c r="AN11" s="17">
        <v>11500</v>
      </c>
      <c r="AO11" s="17">
        <v>9874</v>
      </c>
      <c r="AP11" s="17">
        <v>11251.6</v>
      </c>
      <c r="AQ11" s="17" t="s">
        <v>4</v>
      </c>
      <c r="AR11" s="17"/>
      <c r="AS11" s="17">
        <f t="shared" si="5"/>
        <v>0</v>
      </c>
      <c r="AT11" s="17" t="s">
        <v>4</v>
      </c>
      <c r="AU11" s="17" t="s">
        <v>4</v>
      </c>
      <c r="AV11" s="17">
        <f t="shared" si="6"/>
        <v>0</v>
      </c>
      <c r="AW11" s="17" t="s">
        <v>4</v>
      </c>
      <c r="AX11" s="17" t="s">
        <v>4</v>
      </c>
      <c r="AY11" s="17">
        <f t="shared" si="7"/>
        <v>0</v>
      </c>
      <c r="AZ11" s="17">
        <v>3867</v>
      </c>
      <c r="BA11" s="17">
        <v>2563.6999999999998</v>
      </c>
      <c r="BB11" s="17">
        <v>2435.6</v>
      </c>
      <c r="BC11" s="17">
        <v>345135</v>
      </c>
      <c r="BD11" s="12">
        <v>49500</v>
      </c>
      <c r="BE11" s="12">
        <v>0</v>
      </c>
      <c r="BF11" s="17">
        <v>11340</v>
      </c>
      <c r="BG11" s="17" t="s">
        <v>4</v>
      </c>
      <c r="BH11" s="17">
        <v>0</v>
      </c>
      <c r="BI11" s="17">
        <v>4320</v>
      </c>
      <c r="BJ11" s="12">
        <v>2647.2</v>
      </c>
      <c r="BK11" s="12">
        <v>2502.8000000000002</v>
      </c>
      <c r="BL11" s="17" t="s">
        <v>4</v>
      </c>
      <c r="BM11" s="17">
        <v>0</v>
      </c>
      <c r="BN11" s="17">
        <f t="shared" si="8"/>
        <v>0</v>
      </c>
      <c r="BO11" s="17">
        <v>0</v>
      </c>
      <c r="BP11" s="17">
        <v>0</v>
      </c>
      <c r="BQ11" s="17">
        <f t="shared" si="9"/>
        <v>0</v>
      </c>
      <c r="BR11" s="14">
        <v>1296</v>
      </c>
      <c r="BS11" s="13">
        <v>0</v>
      </c>
      <c r="BT11" s="13">
        <v>5400</v>
      </c>
      <c r="BU11" s="12">
        <v>15000</v>
      </c>
      <c r="BV11" s="12">
        <v>15000</v>
      </c>
      <c r="BW11" s="12">
        <v>15000</v>
      </c>
      <c r="BX11" s="12"/>
      <c r="BY11" s="12"/>
      <c r="BZ11" s="12">
        <f t="shared" si="10"/>
        <v>0</v>
      </c>
    </row>
    <row r="12" spans="1:78" s="1" customFormat="1" ht="16.8" customHeight="1" x14ac:dyDescent="0.3">
      <c r="A12" s="16" t="s">
        <v>8</v>
      </c>
      <c r="B12" s="17">
        <v>2006884.7</v>
      </c>
      <c r="C12" s="17">
        <f t="shared" si="0"/>
        <v>1594776.0999999999</v>
      </c>
      <c r="D12" s="17">
        <f t="shared" si="1"/>
        <v>-412108.60000000009</v>
      </c>
      <c r="E12" s="17">
        <f t="shared" si="2"/>
        <v>587130.20000000007</v>
      </c>
      <c r="F12" s="17">
        <f t="shared" si="3"/>
        <v>1391967.8</v>
      </c>
      <c r="G12" s="17">
        <v>49894.9</v>
      </c>
      <c r="H12" s="17">
        <v>600</v>
      </c>
      <c r="I12" s="17">
        <v>5550</v>
      </c>
      <c r="J12" s="12">
        <v>2203.6999999999998</v>
      </c>
      <c r="K12" s="12">
        <v>1348.2</v>
      </c>
      <c r="L12" s="12">
        <v>1288.9000000000001</v>
      </c>
      <c r="M12" s="17">
        <v>86940.3</v>
      </c>
      <c r="N12" s="12">
        <v>77827.899999999994</v>
      </c>
      <c r="O12" s="12">
        <v>78694.600000000006</v>
      </c>
      <c r="P12" s="17">
        <v>0</v>
      </c>
      <c r="Q12" s="17">
        <v>0</v>
      </c>
      <c r="R12" s="17">
        <f t="shared" si="4"/>
        <v>0</v>
      </c>
      <c r="S12" s="17">
        <v>143718.29999999999</v>
      </c>
      <c r="T12" s="12">
        <v>88064.1</v>
      </c>
      <c r="U12" s="12">
        <v>83297.100000000006</v>
      </c>
      <c r="V12" s="17">
        <v>4000</v>
      </c>
      <c r="W12" s="17" t="s">
        <v>4</v>
      </c>
      <c r="X12" s="17" t="s">
        <v>4</v>
      </c>
      <c r="Y12" s="17">
        <v>1957.4</v>
      </c>
      <c r="Z12" s="17">
        <v>8372.1</v>
      </c>
      <c r="AA12" s="17">
        <v>3900</v>
      </c>
      <c r="AB12" s="17">
        <v>0</v>
      </c>
      <c r="AC12" s="17">
        <v>0</v>
      </c>
      <c r="AD12" s="17">
        <v>0</v>
      </c>
      <c r="AE12" s="17">
        <v>2496.9</v>
      </c>
      <c r="AF12" s="12">
        <v>1464.6</v>
      </c>
      <c r="AG12" s="12">
        <v>1376.2</v>
      </c>
      <c r="AH12" s="17">
        <v>0</v>
      </c>
      <c r="AI12" s="17">
        <v>0</v>
      </c>
      <c r="AJ12" s="17">
        <v>0</v>
      </c>
      <c r="AK12" s="17">
        <v>50393.5</v>
      </c>
      <c r="AL12" s="12">
        <v>15832.4</v>
      </c>
      <c r="AM12" s="17">
        <v>26064.7</v>
      </c>
      <c r="AN12" s="17">
        <v>7000</v>
      </c>
      <c r="AO12" s="17">
        <v>4054</v>
      </c>
      <c r="AP12" s="17">
        <v>3830</v>
      </c>
      <c r="AQ12" s="17" t="s">
        <v>4</v>
      </c>
      <c r="AR12" s="17"/>
      <c r="AS12" s="17">
        <f t="shared" si="5"/>
        <v>0</v>
      </c>
      <c r="AT12" s="17" t="s">
        <v>4</v>
      </c>
      <c r="AU12" s="17" t="s">
        <v>4</v>
      </c>
      <c r="AV12" s="17">
        <f t="shared" si="6"/>
        <v>0</v>
      </c>
      <c r="AW12" s="17" t="s">
        <v>4</v>
      </c>
      <c r="AX12" s="17" t="s">
        <v>4</v>
      </c>
      <c r="AY12" s="17">
        <f t="shared" si="7"/>
        <v>0</v>
      </c>
      <c r="AZ12" s="17">
        <v>6083.2</v>
      </c>
      <c r="BA12" s="17">
        <v>4033.2</v>
      </c>
      <c r="BB12" s="17">
        <v>3831.5</v>
      </c>
      <c r="BC12" s="17">
        <v>1201984.2</v>
      </c>
      <c r="BD12" s="12">
        <v>357342.7</v>
      </c>
      <c r="BE12" s="12">
        <v>1151412.7</v>
      </c>
      <c r="BF12" s="17">
        <v>9160</v>
      </c>
      <c r="BG12" s="17" t="s">
        <v>4</v>
      </c>
      <c r="BH12" s="17">
        <v>0</v>
      </c>
      <c r="BI12" s="17">
        <v>1943.7</v>
      </c>
      <c r="BJ12" s="12">
        <v>1191</v>
      </c>
      <c r="BK12" s="12">
        <v>1126</v>
      </c>
      <c r="BL12" s="17" t="s">
        <v>4</v>
      </c>
      <c r="BM12" s="17">
        <v>0</v>
      </c>
      <c r="BN12" s="17">
        <f t="shared" si="8"/>
        <v>0</v>
      </c>
      <c r="BO12" s="17">
        <v>0</v>
      </c>
      <c r="BP12" s="17">
        <v>0</v>
      </c>
      <c r="BQ12" s="17">
        <f t="shared" si="9"/>
        <v>0</v>
      </c>
      <c r="BR12" s="13">
        <v>0</v>
      </c>
      <c r="BS12" s="13">
        <v>0</v>
      </c>
      <c r="BT12" s="13">
        <v>4596.1000000000004</v>
      </c>
      <c r="BU12" s="12">
        <v>27000</v>
      </c>
      <c r="BV12" s="12">
        <v>27000</v>
      </c>
      <c r="BW12" s="12">
        <v>27000</v>
      </c>
      <c r="BX12" s="12"/>
      <c r="BY12" s="12"/>
      <c r="BZ12" s="12">
        <f t="shared" si="10"/>
        <v>0</v>
      </c>
    </row>
    <row r="13" spans="1:78" s="1" customFormat="1" ht="31.2" x14ac:dyDescent="0.3">
      <c r="A13" s="16" t="s">
        <v>26</v>
      </c>
      <c r="B13" s="17">
        <v>1874428.1</v>
      </c>
      <c r="C13" s="17">
        <f t="shared" si="0"/>
        <v>1153863</v>
      </c>
      <c r="D13" s="17">
        <f t="shared" si="1"/>
        <v>-720565.10000000009</v>
      </c>
      <c r="E13" s="17">
        <f t="shared" si="2"/>
        <v>590964.30000000005</v>
      </c>
      <c r="F13" s="17">
        <f t="shared" si="3"/>
        <v>1328021.8000000003</v>
      </c>
      <c r="G13" s="17">
        <v>128578</v>
      </c>
      <c r="H13" s="17">
        <v>27708.400000000001</v>
      </c>
      <c r="I13" s="17">
        <v>71826.7</v>
      </c>
      <c r="J13" s="12">
        <v>1674.9</v>
      </c>
      <c r="K13" s="12">
        <v>1024.5999999999999</v>
      </c>
      <c r="L13" s="12">
        <v>1175.5</v>
      </c>
      <c r="M13" s="17">
        <v>62264</v>
      </c>
      <c r="N13" s="12">
        <v>53020</v>
      </c>
      <c r="O13" s="12">
        <v>53537.4</v>
      </c>
      <c r="P13" s="17">
        <v>0</v>
      </c>
      <c r="Q13" s="17">
        <v>0</v>
      </c>
      <c r="R13" s="17">
        <f t="shared" si="4"/>
        <v>0</v>
      </c>
      <c r="S13" s="17">
        <v>112504.6</v>
      </c>
      <c r="T13" s="12">
        <v>68810.399999999994</v>
      </c>
      <c r="U13" s="12">
        <v>65120.7</v>
      </c>
      <c r="V13" s="17">
        <v>0</v>
      </c>
      <c r="W13" s="17" t="s">
        <v>4</v>
      </c>
      <c r="X13" s="17" t="s">
        <v>4</v>
      </c>
      <c r="Y13" s="17">
        <v>0</v>
      </c>
      <c r="Z13" s="17">
        <v>0</v>
      </c>
      <c r="AA13" s="17">
        <v>0</v>
      </c>
      <c r="AB13" s="17">
        <v>1695</v>
      </c>
      <c r="AC13" s="17">
        <v>4755.1000000000004</v>
      </c>
      <c r="AD13" s="17">
        <v>0</v>
      </c>
      <c r="AE13" s="17">
        <v>1045.4000000000001</v>
      </c>
      <c r="AF13" s="12">
        <v>633.5</v>
      </c>
      <c r="AG13" s="12">
        <v>599</v>
      </c>
      <c r="AH13" s="17">
        <v>0</v>
      </c>
      <c r="AI13" s="17">
        <v>0</v>
      </c>
      <c r="AJ13" s="17">
        <v>0</v>
      </c>
      <c r="AK13" s="17">
        <v>120205.8</v>
      </c>
      <c r="AL13" s="12">
        <v>38682.800000000003</v>
      </c>
      <c r="AM13" s="17">
        <v>13988.2</v>
      </c>
      <c r="AN13" s="17">
        <v>9500</v>
      </c>
      <c r="AO13" s="17">
        <v>5897.1</v>
      </c>
      <c r="AP13" s="17">
        <v>5573</v>
      </c>
      <c r="AQ13" s="17" t="s">
        <v>4</v>
      </c>
      <c r="AR13" s="17"/>
      <c r="AS13" s="17">
        <f t="shared" si="5"/>
        <v>0</v>
      </c>
      <c r="AT13" s="17" t="s">
        <v>4</v>
      </c>
      <c r="AU13" s="17" t="s">
        <v>4</v>
      </c>
      <c r="AV13" s="17">
        <f t="shared" si="6"/>
        <v>0</v>
      </c>
      <c r="AW13" s="17" t="s">
        <v>4</v>
      </c>
      <c r="AX13" s="17" t="s">
        <v>4</v>
      </c>
      <c r="AY13" s="17">
        <f t="shared" si="7"/>
        <v>0</v>
      </c>
      <c r="AZ13" s="17">
        <v>3686.8</v>
      </c>
      <c r="BA13" s="17">
        <v>2444.4</v>
      </c>
      <c r="BB13" s="17">
        <v>2322.1</v>
      </c>
      <c r="BC13" s="17">
        <v>666265.69999999995</v>
      </c>
      <c r="BD13" s="12">
        <v>360301.5</v>
      </c>
      <c r="BE13" s="12">
        <v>1086230.1000000001</v>
      </c>
      <c r="BF13" s="17">
        <v>14980</v>
      </c>
      <c r="BG13" s="17" t="s">
        <v>4</v>
      </c>
      <c r="BH13" s="17">
        <v>0</v>
      </c>
      <c r="BI13" s="17">
        <v>1120.2</v>
      </c>
      <c r="BJ13" s="12">
        <v>686.5</v>
      </c>
      <c r="BK13" s="12">
        <v>649.1</v>
      </c>
      <c r="BL13" s="17" t="s">
        <v>4</v>
      </c>
      <c r="BM13" s="17"/>
      <c r="BN13" s="17">
        <f t="shared" si="8"/>
        <v>0</v>
      </c>
      <c r="BO13" s="17">
        <v>0</v>
      </c>
      <c r="BP13" s="17">
        <v>0</v>
      </c>
      <c r="BQ13" s="17">
        <f t="shared" si="9"/>
        <v>0</v>
      </c>
      <c r="BR13" s="13">
        <v>3342.6</v>
      </c>
      <c r="BS13" s="13">
        <v>0</v>
      </c>
      <c r="BT13" s="13">
        <v>0</v>
      </c>
      <c r="BU13" s="12">
        <v>27000</v>
      </c>
      <c r="BV13" s="12">
        <v>27000</v>
      </c>
      <c r="BW13" s="12">
        <v>27000</v>
      </c>
      <c r="BX13" s="12"/>
      <c r="BY13" s="12"/>
      <c r="BZ13" s="12">
        <f t="shared" si="10"/>
        <v>0</v>
      </c>
    </row>
    <row r="14" spans="1:78" s="1" customFormat="1" ht="31.2" x14ac:dyDescent="0.3">
      <c r="A14" s="16" t="s">
        <v>9</v>
      </c>
      <c r="B14" s="17">
        <v>1972772.1</v>
      </c>
      <c r="C14" s="17">
        <f t="shared" si="0"/>
        <v>902414.39999999991</v>
      </c>
      <c r="D14" s="17">
        <f t="shared" si="1"/>
        <v>-1070357.7000000002</v>
      </c>
      <c r="E14" s="17">
        <f t="shared" si="2"/>
        <v>708519.3</v>
      </c>
      <c r="F14" s="17">
        <f t="shared" si="3"/>
        <v>323250.39999999997</v>
      </c>
      <c r="G14" s="17">
        <v>111121.9</v>
      </c>
      <c r="H14" s="17">
        <v>9911</v>
      </c>
      <c r="I14" s="17">
        <v>58363.9</v>
      </c>
      <c r="J14" s="12">
        <v>3571.9</v>
      </c>
      <c r="K14" s="12">
        <v>2185.1999999999998</v>
      </c>
      <c r="L14" s="12">
        <v>1899.2</v>
      </c>
      <c r="M14" s="17">
        <v>53324.1</v>
      </c>
      <c r="N14" s="12">
        <v>31310.5</v>
      </c>
      <c r="O14" s="12">
        <v>40624</v>
      </c>
      <c r="P14" s="17">
        <v>0</v>
      </c>
      <c r="Q14" s="17">
        <v>0</v>
      </c>
      <c r="R14" s="17">
        <f t="shared" si="4"/>
        <v>0</v>
      </c>
      <c r="S14" s="17">
        <v>234012.7</v>
      </c>
      <c r="T14" s="12">
        <v>143593.5</v>
      </c>
      <c r="U14" s="12">
        <v>135790.39999999999</v>
      </c>
      <c r="V14" s="17">
        <v>11000</v>
      </c>
      <c r="W14" s="17" t="s">
        <v>4</v>
      </c>
      <c r="X14" s="17" t="s">
        <v>4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50212.2</v>
      </c>
      <c r="AF14" s="12">
        <v>4526.3999999999996</v>
      </c>
      <c r="AG14" s="12">
        <v>4239.8999999999996</v>
      </c>
      <c r="AH14" s="17">
        <v>504.9</v>
      </c>
      <c r="AI14" s="17">
        <v>6666.4</v>
      </c>
      <c r="AJ14" s="17">
        <v>504.9</v>
      </c>
      <c r="AK14" s="17">
        <v>26378.799999999999</v>
      </c>
      <c r="AL14" s="12">
        <v>6594.7</v>
      </c>
      <c r="AM14" s="17">
        <v>21392.2</v>
      </c>
      <c r="AN14" s="17">
        <v>13555.8</v>
      </c>
      <c r="AO14" s="17">
        <v>13718.8</v>
      </c>
      <c r="AP14" s="17">
        <v>11500</v>
      </c>
      <c r="AQ14" s="17" t="s">
        <v>4</v>
      </c>
      <c r="AR14" s="17"/>
      <c r="AS14" s="17">
        <f t="shared" si="5"/>
        <v>0</v>
      </c>
      <c r="AT14" s="17" t="s">
        <v>4</v>
      </c>
      <c r="AU14" s="17" t="s">
        <v>4</v>
      </c>
      <c r="AV14" s="17">
        <f t="shared" si="6"/>
        <v>0</v>
      </c>
      <c r="AW14" s="17" t="s">
        <v>4</v>
      </c>
      <c r="AX14" s="17" t="s">
        <v>4</v>
      </c>
      <c r="AY14" s="17">
        <f t="shared" si="7"/>
        <v>0</v>
      </c>
      <c r="AZ14" s="17">
        <v>4671.8</v>
      </c>
      <c r="BA14" s="17">
        <v>3097.5</v>
      </c>
      <c r="BB14" s="17">
        <v>2942.5</v>
      </c>
      <c r="BC14" s="17">
        <v>314622.59999999998</v>
      </c>
      <c r="BD14" s="12">
        <v>450313.8</v>
      </c>
      <c r="BE14" s="12">
        <v>0</v>
      </c>
      <c r="BF14" s="17">
        <v>40560</v>
      </c>
      <c r="BG14" s="17">
        <v>0</v>
      </c>
      <c r="BH14" s="17">
        <v>0</v>
      </c>
      <c r="BI14" s="17">
        <v>5877.7</v>
      </c>
      <c r="BJ14" s="12">
        <v>3601.5</v>
      </c>
      <c r="BK14" s="12">
        <v>3405.3</v>
      </c>
      <c r="BL14" s="17" t="s">
        <v>4</v>
      </c>
      <c r="BM14" s="17">
        <v>0</v>
      </c>
      <c r="BN14" s="17">
        <f t="shared" si="8"/>
        <v>0</v>
      </c>
      <c r="BO14" s="17">
        <v>0</v>
      </c>
      <c r="BP14" s="17">
        <v>0</v>
      </c>
      <c r="BQ14" s="17">
        <f t="shared" si="9"/>
        <v>0</v>
      </c>
      <c r="BR14" s="13">
        <v>0</v>
      </c>
      <c r="BS14" s="13">
        <v>0</v>
      </c>
      <c r="BT14" s="13">
        <v>9588.1</v>
      </c>
      <c r="BU14" s="12">
        <v>33000</v>
      </c>
      <c r="BV14" s="12">
        <v>33000</v>
      </c>
      <c r="BW14" s="12">
        <v>33000</v>
      </c>
      <c r="BX14" s="12"/>
      <c r="BY14" s="12"/>
      <c r="BZ14" s="12">
        <f>BY14-BX14</f>
        <v>0</v>
      </c>
    </row>
    <row r="15" spans="1:78" s="1" customFormat="1" ht="18" customHeight="1" x14ac:dyDescent="0.3">
      <c r="A15" s="16" t="s">
        <v>10</v>
      </c>
      <c r="B15" s="17">
        <v>2214077.7000000002</v>
      </c>
      <c r="C15" s="17">
        <f t="shared" si="0"/>
        <v>1963945.2000000002</v>
      </c>
      <c r="D15" s="17">
        <f t="shared" si="1"/>
        <v>-250132.5</v>
      </c>
      <c r="E15" s="17">
        <f t="shared" si="2"/>
        <v>2337119</v>
      </c>
      <c r="F15" s="17">
        <f t="shared" si="3"/>
        <v>1660607.2000000002</v>
      </c>
      <c r="G15" s="17">
        <v>258059.4</v>
      </c>
      <c r="H15" s="17">
        <v>10286.6</v>
      </c>
      <c r="I15" s="17">
        <v>808</v>
      </c>
      <c r="J15" s="12">
        <v>1055.8</v>
      </c>
      <c r="K15" s="12">
        <v>645.9</v>
      </c>
      <c r="L15" s="12">
        <v>617.5</v>
      </c>
      <c r="M15" s="17">
        <v>104453.1</v>
      </c>
      <c r="N15" s="12">
        <v>58081.9</v>
      </c>
      <c r="O15" s="12">
        <v>58841.599999999999</v>
      </c>
      <c r="P15" s="17">
        <v>0</v>
      </c>
      <c r="Q15" s="17">
        <v>0</v>
      </c>
      <c r="R15" s="17">
        <f t="shared" si="4"/>
        <v>0</v>
      </c>
      <c r="S15" s="17">
        <v>100355.6</v>
      </c>
      <c r="T15" s="12">
        <v>61452.7</v>
      </c>
      <c r="U15" s="12">
        <v>58190.2</v>
      </c>
      <c r="V15" s="17">
        <v>46189.9</v>
      </c>
      <c r="W15" s="17" t="s">
        <v>4</v>
      </c>
      <c r="X15" s="17" t="s">
        <v>4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1771.7</v>
      </c>
      <c r="AF15" s="12">
        <v>1049.4000000000001</v>
      </c>
      <c r="AG15" s="12">
        <v>987.9</v>
      </c>
      <c r="AH15" s="17">
        <v>5093.1000000000004</v>
      </c>
      <c r="AI15" s="17">
        <v>6234.9</v>
      </c>
      <c r="AJ15" s="17">
        <v>6762.2</v>
      </c>
      <c r="AK15" s="17">
        <v>16672</v>
      </c>
      <c r="AL15" s="12">
        <v>4168</v>
      </c>
      <c r="AM15" s="17">
        <v>13520.4</v>
      </c>
      <c r="AN15" s="17">
        <v>23800</v>
      </c>
      <c r="AO15" s="17">
        <v>9583</v>
      </c>
      <c r="AP15" s="17">
        <v>13162.5</v>
      </c>
      <c r="AQ15" s="17" t="s">
        <v>4</v>
      </c>
      <c r="AR15" s="17"/>
      <c r="AS15" s="17">
        <f t="shared" si="5"/>
        <v>0</v>
      </c>
      <c r="AT15" s="17">
        <v>0</v>
      </c>
      <c r="AU15" s="17">
        <v>0</v>
      </c>
      <c r="AV15" s="17">
        <f t="shared" si="6"/>
        <v>0</v>
      </c>
      <c r="AW15" s="17" t="s">
        <v>4</v>
      </c>
      <c r="AX15" s="17" t="s">
        <v>4</v>
      </c>
      <c r="AY15" s="17">
        <f t="shared" si="7"/>
        <v>0</v>
      </c>
      <c r="AZ15" s="17">
        <v>3665.6</v>
      </c>
      <c r="BA15" s="17">
        <v>2430.3000000000002</v>
      </c>
      <c r="BB15" s="17">
        <v>2308.8000000000002</v>
      </c>
      <c r="BC15" s="17">
        <v>1372786.4</v>
      </c>
      <c r="BD15" s="12">
        <v>2167225.4</v>
      </c>
      <c r="BE15" s="12">
        <v>1489499.5</v>
      </c>
      <c r="BF15" s="17">
        <v>12730</v>
      </c>
      <c r="BG15" s="17">
        <v>0</v>
      </c>
      <c r="BH15" s="17">
        <v>0</v>
      </c>
      <c r="BI15" s="17">
        <v>1568</v>
      </c>
      <c r="BJ15" s="12">
        <v>960.9</v>
      </c>
      <c r="BK15" s="12">
        <v>908.6</v>
      </c>
      <c r="BL15" s="17" t="s">
        <v>4</v>
      </c>
      <c r="BM15" s="17"/>
      <c r="BN15" s="17">
        <f t="shared" si="8"/>
        <v>0</v>
      </c>
      <c r="BO15" s="17">
        <v>0</v>
      </c>
      <c r="BP15" s="17">
        <v>0</v>
      </c>
      <c r="BQ15" s="17">
        <f t="shared" si="9"/>
        <v>0</v>
      </c>
      <c r="BR15" s="13">
        <v>744.6</v>
      </c>
      <c r="BS15" s="13">
        <v>0</v>
      </c>
      <c r="BT15" s="13">
        <v>0</v>
      </c>
      <c r="BU15" s="12">
        <v>15000</v>
      </c>
      <c r="BV15" s="12">
        <v>15000</v>
      </c>
      <c r="BW15" s="12">
        <v>15000</v>
      </c>
      <c r="BX15" s="12"/>
      <c r="BY15" s="12"/>
      <c r="BZ15" s="12">
        <f t="shared" si="10"/>
        <v>0</v>
      </c>
    </row>
    <row r="16" spans="1:78" s="1" customFormat="1" ht="18" customHeight="1" x14ac:dyDescent="0.3">
      <c r="A16" s="16" t="s">
        <v>11</v>
      </c>
      <c r="B16" s="17">
        <v>465792.1</v>
      </c>
      <c r="C16" s="17">
        <f t="shared" si="0"/>
        <v>609526.1</v>
      </c>
      <c r="D16" s="17">
        <f t="shared" si="1"/>
        <v>143734</v>
      </c>
      <c r="E16" s="17">
        <f t="shared" si="2"/>
        <v>458751.1</v>
      </c>
      <c r="F16" s="17">
        <f t="shared" si="3"/>
        <v>134977</v>
      </c>
      <c r="G16" s="17">
        <v>33003.9</v>
      </c>
      <c r="H16" s="17">
        <v>243.9</v>
      </c>
      <c r="I16" s="17">
        <v>254.4</v>
      </c>
      <c r="J16" s="12">
        <v>184.2</v>
      </c>
      <c r="K16" s="12">
        <v>112.7</v>
      </c>
      <c r="L16" s="12">
        <v>107.7</v>
      </c>
      <c r="M16" s="17">
        <v>7226.6</v>
      </c>
      <c r="N16" s="12">
        <v>7923</v>
      </c>
      <c r="O16" s="12">
        <v>8848.7000000000007</v>
      </c>
      <c r="P16" s="17">
        <v>0</v>
      </c>
      <c r="Q16" s="17">
        <v>0</v>
      </c>
      <c r="R16" s="17">
        <f t="shared" si="4"/>
        <v>0</v>
      </c>
      <c r="S16" s="17">
        <v>98083.5</v>
      </c>
      <c r="T16" s="12">
        <v>60928.7</v>
      </c>
      <c r="U16" s="12">
        <v>57388.4</v>
      </c>
      <c r="V16" s="17">
        <v>11000</v>
      </c>
      <c r="W16" s="17" t="s">
        <v>4</v>
      </c>
      <c r="X16" s="17" t="s">
        <v>4</v>
      </c>
      <c r="Y16" s="17">
        <v>0</v>
      </c>
      <c r="Z16" s="17">
        <v>0</v>
      </c>
      <c r="AA16" s="17">
        <v>39680.5</v>
      </c>
      <c r="AB16" s="17">
        <v>44470.2</v>
      </c>
      <c r="AC16" s="17">
        <v>0</v>
      </c>
      <c r="AD16" s="17">
        <v>0</v>
      </c>
      <c r="AE16" s="17">
        <v>568.6</v>
      </c>
      <c r="AF16" s="12">
        <v>344.5</v>
      </c>
      <c r="AG16" s="12">
        <v>325.8</v>
      </c>
      <c r="AH16" s="17">
        <v>0</v>
      </c>
      <c r="AI16" s="17">
        <v>0</v>
      </c>
      <c r="AJ16" s="17">
        <v>0</v>
      </c>
      <c r="AK16" s="17">
        <v>7009.2</v>
      </c>
      <c r="AL16" s="12">
        <v>14614.9</v>
      </c>
      <c r="AM16" s="17">
        <v>5684.2</v>
      </c>
      <c r="AN16" s="17">
        <v>11000</v>
      </c>
      <c r="AO16" s="17">
        <v>8475</v>
      </c>
      <c r="AP16" s="17">
        <v>9060</v>
      </c>
      <c r="AQ16" s="17" t="s">
        <v>4</v>
      </c>
      <c r="AR16" s="17"/>
      <c r="AS16" s="17">
        <f t="shared" si="5"/>
        <v>0</v>
      </c>
      <c r="AT16" s="17" t="s">
        <v>4</v>
      </c>
      <c r="AU16" s="17" t="s">
        <v>4</v>
      </c>
      <c r="AV16" s="17">
        <f t="shared" si="6"/>
        <v>0</v>
      </c>
      <c r="AW16" s="17">
        <v>0</v>
      </c>
      <c r="AX16" s="17">
        <v>0</v>
      </c>
      <c r="AY16" s="17">
        <f t="shared" si="7"/>
        <v>0</v>
      </c>
      <c r="AZ16" s="17">
        <v>2494.8000000000002</v>
      </c>
      <c r="BA16" s="17">
        <v>1654.1</v>
      </c>
      <c r="BB16" s="17">
        <v>1571.3</v>
      </c>
      <c r="BC16" s="17">
        <v>378360.4</v>
      </c>
      <c r="BD16" s="12">
        <v>352395.1</v>
      </c>
      <c r="BE16" s="12">
        <v>0</v>
      </c>
      <c r="BF16" s="17">
        <v>3380</v>
      </c>
      <c r="BG16" s="17">
        <v>0</v>
      </c>
      <c r="BH16" s="17">
        <v>0</v>
      </c>
      <c r="BI16" s="17">
        <v>96.7</v>
      </c>
      <c r="BJ16" s="12">
        <v>59.2</v>
      </c>
      <c r="BK16" s="12">
        <v>56</v>
      </c>
      <c r="BL16" s="17" t="s">
        <v>4</v>
      </c>
      <c r="BM16" s="17"/>
      <c r="BN16" s="17">
        <f t="shared" si="8"/>
        <v>0</v>
      </c>
      <c r="BO16" s="17">
        <v>0</v>
      </c>
      <c r="BP16" s="17">
        <v>0</v>
      </c>
      <c r="BQ16" s="17">
        <f t="shared" si="9"/>
        <v>0</v>
      </c>
      <c r="BR16" s="14">
        <v>648</v>
      </c>
      <c r="BS16" s="13">
        <v>0</v>
      </c>
      <c r="BT16" s="13">
        <v>0</v>
      </c>
      <c r="BU16" s="12">
        <v>12000</v>
      </c>
      <c r="BV16" s="12">
        <v>12000</v>
      </c>
      <c r="BW16" s="12">
        <v>12000</v>
      </c>
      <c r="BX16" s="12"/>
      <c r="BY16" s="12"/>
      <c r="BZ16" s="12">
        <f t="shared" si="10"/>
        <v>0</v>
      </c>
    </row>
    <row r="17" spans="1:78" s="1" customFormat="1" ht="31.2" x14ac:dyDescent="0.3">
      <c r="A17" s="16" t="s">
        <v>12</v>
      </c>
      <c r="B17" s="17">
        <v>1301796</v>
      </c>
      <c r="C17" s="17">
        <f t="shared" si="0"/>
        <v>1158896.1000000001</v>
      </c>
      <c r="D17" s="17">
        <f t="shared" si="1"/>
        <v>-142899.89999999991</v>
      </c>
      <c r="E17" s="17">
        <f t="shared" si="2"/>
        <v>723296.99999999988</v>
      </c>
      <c r="F17" s="17">
        <f t="shared" si="3"/>
        <v>82934.100000000006</v>
      </c>
      <c r="G17" s="17">
        <v>48976.7</v>
      </c>
      <c r="H17" s="17">
        <v>144873.70000000001</v>
      </c>
      <c r="I17" s="17">
        <v>0</v>
      </c>
      <c r="J17" s="12">
        <v>790</v>
      </c>
      <c r="K17" s="12">
        <v>483.3</v>
      </c>
      <c r="L17" s="12">
        <v>462</v>
      </c>
      <c r="M17" s="17">
        <v>61161.5</v>
      </c>
      <c r="N17" s="12">
        <v>54602.1</v>
      </c>
      <c r="O17" s="12">
        <v>34277.1</v>
      </c>
      <c r="P17" s="17">
        <v>0</v>
      </c>
      <c r="Q17" s="17">
        <v>0</v>
      </c>
      <c r="R17" s="17">
        <f t="shared" si="4"/>
        <v>0</v>
      </c>
      <c r="S17" s="17">
        <v>49483.6</v>
      </c>
      <c r="T17" s="12">
        <v>30394</v>
      </c>
      <c r="U17" s="12">
        <v>28735.200000000001</v>
      </c>
      <c r="V17" s="17">
        <v>4000</v>
      </c>
      <c r="W17" s="17" t="s">
        <v>4</v>
      </c>
      <c r="X17" s="17" t="s">
        <v>4</v>
      </c>
      <c r="Y17" s="17">
        <v>0</v>
      </c>
      <c r="Z17" s="17">
        <v>0</v>
      </c>
      <c r="AA17" s="17">
        <v>0</v>
      </c>
      <c r="AB17" s="17">
        <v>5934.4</v>
      </c>
      <c r="AC17" s="17">
        <v>4503.6000000000004</v>
      </c>
      <c r="AD17" s="17">
        <v>3713.6</v>
      </c>
      <c r="AE17" s="17">
        <v>1690.6</v>
      </c>
      <c r="AF17" s="12">
        <v>976</v>
      </c>
      <c r="AG17" s="12">
        <v>914.2</v>
      </c>
      <c r="AH17" s="17">
        <v>252.5</v>
      </c>
      <c r="AI17" s="17">
        <v>252.5</v>
      </c>
      <c r="AJ17" s="17">
        <v>252.5</v>
      </c>
      <c r="AK17" s="17">
        <v>16151</v>
      </c>
      <c r="AL17" s="12">
        <v>13527.6</v>
      </c>
      <c r="AM17" s="17">
        <v>5248.1</v>
      </c>
      <c r="AN17" s="17">
        <v>2000</v>
      </c>
      <c r="AO17" s="17">
        <v>5477.8</v>
      </c>
      <c r="AP17" s="17">
        <v>1741</v>
      </c>
      <c r="AQ17" s="17" t="s">
        <v>4</v>
      </c>
      <c r="AR17" s="17"/>
      <c r="AS17" s="17">
        <f t="shared" si="5"/>
        <v>0</v>
      </c>
      <c r="AT17" s="17" t="s">
        <v>4</v>
      </c>
      <c r="AU17" s="17" t="s">
        <v>4</v>
      </c>
      <c r="AV17" s="17">
        <f t="shared" si="6"/>
        <v>0</v>
      </c>
      <c r="AW17" s="17" t="s">
        <v>4</v>
      </c>
      <c r="AX17" s="17" t="s">
        <v>4</v>
      </c>
      <c r="AY17" s="17">
        <f t="shared" si="7"/>
        <v>0</v>
      </c>
      <c r="AZ17" s="17">
        <v>1790.7</v>
      </c>
      <c r="BA17" s="17">
        <v>1187.3</v>
      </c>
      <c r="BB17" s="17">
        <v>1127.9000000000001</v>
      </c>
      <c r="BC17" s="17">
        <v>954896.8</v>
      </c>
      <c r="BD17" s="12">
        <v>458717.8</v>
      </c>
      <c r="BE17" s="12">
        <v>0</v>
      </c>
      <c r="BF17" s="17">
        <v>3980</v>
      </c>
      <c r="BG17" s="17" t="s">
        <v>4</v>
      </c>
      <c r="BH17" s="17">
        <v>0</v>
      </c>
      <c r="BI17" s="17">
        <v>798.3</v>
      </c>
      <c r="BJ17" s="12">
        <v>489.2</v>
      </c>
      <c r="BK17" s="12">
        <v>462.5</v>
      </c>
      <c r="BL17" s="17" t="s">
        <v>4</v>
      </c>
      <c r="BM17" s="17"/>
      <c r="BN17" s="17">
        <f t="shared" si="8"/>
        <v>0</v>
      </c>
      <c r="BO17" s="17">
        <v>0</v>
      </c>
      <c r="BP17" s="17">
        <v>0</v>
      </c>
      <c r="BQ17" s="17">
        <f t="shared" si="9"/>
        <v>0</v>
      </c>
      <c r="BR17" s="14">
        <v>990</v>
      </c>
      <c r="BS17" s="13">
        <v>1812.1</v>
      </c>
      <c r="BT17" s="13">
        <v>0</v>
      </c>
      <c r="BU17" s="12">
        <v>6000</v>
      </c>
      <c r="BV17" s="12">
        <v>6000</v>
      </c>
      <c r="BW17" s="12">
        <v>6000</v>
      </c>
      <c r="BX17" s="12"/>
      <c r="BY17" s="12"/>
      <c r="BZ17" s="12">
        <f t="shared" si="10"/>
        <v>0</v>
      </c>
    </row>
    <row r="18" spans="1:78" s="1" customFormat="1" ht="15.6" x14ac:dyDescent="0.3">
      <c r="A18" s="16" t="s">
        <v>13</v>
      </c>
      <c r="B18" s="17">
        <v>933436.4</v>
      </c>
      <c r="C18" s="17">
        <f t="shared" si="0"/>
        <v>1469549.2</v>
      </c>
      <c r="D18" s="17">
        <f t="shared" si="1"/>
        <v>536112.79999999993</v>
      </c>
      <c r="E18" s="17">
        <f t="shared" si="2"/>
        <v>1023455.5</v>
      </c>
      <c r="F18" s="17">
        <f t="shared" si="3"/>
        <v>251846.6</v>
      </c>
      <c r="G18" s="17">
        <v>25739.1</v>
      </c>
      <c r="H18" s="17">
        <v>54707</v>
      </c>
      <c r="I18" s="17">
        <v>16473.5</v>
      </c>
      <c r="J18" s="12">
        <v>660.8</v>
      </c>
      <c r="K18" s="12">
        <v>404.3</v>
      </c>
      <c r="L18" s="12">
        <v>386.5</v>
      </c>
      <c r="M18" s="17">
        <v>15815.9</v>
      </c>
      <c r="N18" s="12">
        <v>18565.599999999999</v>
      </c>
      <c r="O18" s="12">
        <v>19308.8</v>
      </c>
      <c r="P18" s="17">
        <v>0</v>
      </c>
      <c r="Q18" s="17">
        <v>0</v>
      </c>
      <c r="R18" s="17">
        <f t="shared" si="4"/>
        <v>0</v>
      </c>
      <c r="S18" s="17">
        <v>72477</v>
      </c>
      <c r="T18" s="12">
        <v>44578</v>
      </c>
      <c r="U18" s="12">
        <v>42130.8</v>
      </c>
      <c r="V18" s="17">
        <v>38800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803.4</v>
      </c>
      <c r="AF18" s="12">
        <v>486.9</v>
      </c>
      <c r="AG18" s="12">
        <v>460.3</v>
      </c>
      <c r="AH18" s="17">
        <v>1082.4000000000001</v>
      </c>
      <c r="AI18" s="17">
        <v>1082.4000000000001</v>
      </c>
      <c r="AJ18" s="17">
        <v>1082.4000000000001</v>
      </c>
      <c r="AK18" s="17">
        <v>13622.3</v>
      </c>
      <c r="AL18" s="12">
        <v>16642.099999999999</v>
      </c>
      <c r="AM18" s="17">
        <v>7605.4</v>
      </c>
      <c r="AN18" s="17">
        <v>3500</v>
      </c>
      <c r="AO18" s="17">
        <v>3318</v>
      </c>
      <c r="AP18" s="17">
        <v>3133</v>
      </c>
      <c r="AQ18" s="17" t="s">
        <v>4</v>
      </c>
      <c r="AR18" s="17"/>
      <c r="AS18" s="17">
        <f t="shared" si="5"/>
        <v>0</v>
      </c>
      <c r="AT18" s="17" t="s">
        <v>4</v>
      </c>
      <c r="AU18" s="17" t="s">
        <v>4</v>
      </c>
      <c r="AV18" s="17">
        <f t="shared" si="6"/>
        <v>0</v>
      </c>
      <c r="AW18" s="17" t="s">
        <v>4</v>
      </c>
      <c r="AX18" s="17" t="s">
        <v>4</v>
      </c>
      <c r="AY18" s="17">
        <f t="shared" si="7"/>
        <v>0</v>
      </c>
      <c r="AZ18" s="17">
        <v>311.89999999999998</v>
      </c>
      <c r="BA18" s="17">
        <v>206.8</v>
      </c>
      <c r="BB18" s="17">
        <v>196.5</v>
      </c>
      <c r="BC18" s="17">
        <v>1271887</v>
      </c>
      <c r="BD18" s="12">
        <v>862579.1</v>
      </c>
      <c r="BE18" s="12">
        <v>140821.5</v>
      </c>
      <c r="BF18" s="17">
        <v>7360</v>
      </c>
      <c r="BG18" s="17" t="s">
        <v>4</v>
      </c>
      <c r="BH18" s="17">
        <v>0</v>
      </c>
      <c r="BI18" s="17">
        <v>1125</v>
      </c>
      <c r="BJ18" s="12">
        <v>689.3</v>
      </c>
      <c r="BK18" s="12">
        <v>651.79999999999995</v>
      </c>
      <c r="BL18" s="17" t="s">
        <v>4</v>
      </c>
      <c r="BM18" s="17"/>
      <c r="BN18" s="17">
        <f t="shared" si="8"/>
        <v>0</v>
      </c>
      <c r="BO18" s="17">
        <v>0</v>
      </c>
      <c r="BP18" s="17">
        <v>0</v>
      </c>
      <c r="BQ18" s="17">
        <f t="shared" si="9"/>
        <v>0</v>
      </c>
      <c r="BR18" s="13">
        <v>1364.4</v>
      </c>
      <c r="BS18" s="13">
        <v>5196</v>
      </c>
      <c r="BT18" s="13">
        <v>4596.1000000000004</v>
      </c>
      <c r="BU18" s="12">
        <v>15000</v>
      </c>
      <c r="BV18" s="12">
        <v>15000</v>
      </c>
      <c r="BW18" s="12">
        <v>15000</v>
      </c>
      <c r="BX18" s="12"/>
      <c r="BY18" s="12"/>
      <c r="BZ18" s="12">
        <f t="shared" si="10"/>
        <v>0</v>
      </c>
    </row>
    <row r="19" spans="1:78" s="1" customFormat="1" ht="31.2" x14ac:dyDescent="0.3">
      <c r="A19" s="16" t="s">
        <v>14</v>
      </c>
      <c r="B19" s="17">
        <v>1569685.9</v>
      </c>
      <c r="C19" s="17">
        <f t="shared" si="0"/>
        <v>1293204.5</v>
      </c>
      <c r="D19" s="17">
        <f t="shared" si="1"/>
        <v>-276481.39999999991</v>
      </c>
      <c r="E19" s="17">
        <f t="shared" si="2"/>
        <v>1070527.3999999999</v>
      </c>
      <c r="F19" s="17">
        <f t="shared" si="3"/>
        <v>222575.40000000002</v>
      </c>
      <c r="G19" s="17">
        <v>70275</v>
      </c>
      <c r="H19" s="17">
        <v>160360.20000000001</v>
      </c>
      <c r="I19" s="17">
        <v>13860</v>
      </c>
      <c r="J19" s="12">
        <v>996.4</v>
      </c>
      <c r="K19" s="12">
        <v>609.6</v>
      </c>
      <c r="L19" s="12">
        <v>582.79999999999995</v>
      </c>
      <c r="M19" s="17">
        <v>14324.6</v>
      </c>
      <c r="N19" s="12">
        <v>15641.9</v>
      </c>
      <c r="O19" s="12">
        <v>16902.599999999999</v>
      </c>
      <c r="P19" s="17">
        <v>0</v>
      </c>
      <c r="Q19" s="17">
        <v>0</v>
      </c>
      <c r="R19" s="17">
        <f t="shared" si="4"/>
        <v>0</v>
      </c>
      <c r="S19" s="17">
        <v>70610</v>
      </c>
      <c r="T19" s="12">
        <v>43411.9</v>
      </c>
      <c r="U19" s="12">
        <v>41041.4</v>
      </c>
      <c r="V19" s="17">
        <v>0</v>
      </c>
      <c r="W19" s="17" t="s">
        <v>4</v>
      </c>
      <c r="X19" s="17" t="s">
        <v>4</v>
      </c>
      <c r="Y19" s="17">
        <v>0</v>
      </c>
      <c r="Z19" s="17">
        <v>69057.5</v>
      </c>
      <c r="AA19" s="17">
        <v>0</v>
      </c>
      <c r="AB19" s="17">
        <v>0</v>
      </c>
      <c r="AC19" s="17">
        <v>0</v>
      </c>
      <c r="AD19" s="17">
        <v>0</v>
      </c>
      <c r="AE19" s="17">
        <v>703.3</v>
      </c>
      <c r="AF19" s="12">
        <v>426.2</v>
      </c>
      <c r="AG19" s="12">
        <v>403</v>
      </c>
      <c r="AH19" s="17">
        <v>0</v>
      </c>
      <c r="AI19" s="17">
        <v>0</v>
      </c>
      <c r="AJ19" s="17">
        <v>0</v>
      </c>
      <c r="AK19" s="17">
        <v>25395.599999999999</v>
      </c>
      <c r="AL19" s="12">
        <v>6348.9</v>
      </c>
      <c r="AM19" s="17">
        <v>20594.8</v>
      </c>
      <c r="AN19" s="17">
        <v>5000</v>
      </c>
      <c r="AO19" s="17">
        <v>2948</v>
      </c>
      <c r="AP19" s="17">
        <v>2785</v>
      </c>
      <c r="AQ19" s="17" t="s">
        <v>4</v>
      </c>
      <c r="AR19" s="17"/>
      <c r="AS19" s="17">
        <f t="shared" si="5"/>
        <v>0</v>
      </c>
      <c r="AT19" s="17" t="s">
        <v>4</v>
      </c>
      <c r="AU19" s="17" t="s">
        <v>4</v>
      </c>
      <c r="AV19" s="17">
        <f t="shared" si="6"/>
        <v>0</v>
      </c>
      <c r="AW19" s="17" t="s">
        <v>4</v>
      </c>
      <c r="AX19" s="17" t="s">
        <v>4</v>
      </c>
      <c r="AY19" s="17">
        <f t="shared" si="7"/>
        <v>0</v>
      </c>
      <c r="AZ19" s="17">
        <v>1606.4</v>
      </c>
      <c r="BA19" s="17">
        <v>1065.0999999999999</v>
      </c>
      <c r="BB19" s="17">
        <v>1011.8</v>
      </c>
      <c r="BC19" s="17">
        <v>1069304.8</v>
      </c>
      <c r="BD19" s="12">
        <v>755469.1</v>
      </c>
      <c r="BE19" s="12">
        <v>110215.3</v>
      </c>
      <c r="BF19" s="17">
        <v>19680</v>
      </c>
      <c r="BG19" s="17" t="s">
        <v>4</v>
      </c>
      <c r="BH19" s="17">
        <v>0</v>
      </c>
      <c r="BI19" s="17">
        <v>308.39999999999998</v>
      </c>
      <c r="BJ19" s="12">
        <v>189</v>
      </c>
      <c r="BK19" s="12">
        <v>178.7</v>
      </c>
      <c r="BL19" s="17" t="s">
        <v>4</v>
      </c>
      <c r="BM19" s="17"/>
      <c r="BN19" s="17">
        <f t="shared" si="8"/>
        <v>0</v>
      </c>
      <c r="BO19" s="17">
        <v>0</v>
      </c>
      <c r="BP19" s="17">
        <v>0</v>
      </c>
      <c r="BQ19" s="17">
        <f t="shared" si="9"/>
        <v>0</v>
      </c>
      <c r="BR19" s="13">
        <v>0</v>
      </c>
      <c r="BS19" s="13">
        <v>0</v>
      </c>
      <c r="BT19" s="13">
        <v>0</v>
      </c>
      <c r="BU19" s="12">
        <v>15000</v>
      </c>
      <c r="BV19" s="12">
        <v>15000</v>
      </c>
      <c r="BW19" s="12">
        <v>15000</v>
      </c>
      <c r="BX19" s="12"/>
      <c r="BY19" s="12"/>
      <c r="BZ19" s="12">
        <f t="shared" si="10"/>
        <v>0</v>
      </c>
    </row>
    <row r="20" spans="1:78" s="1" customFormat="1" ht="31.2" x14ac:dyDescent="0.3">
      <c r="A20" s="16" t="s">
        <v>15</v>
      </c>
      <c r="B20" s="17">
        <v>282696.8</v>
      </c>
      <c r="C20" s="17">
        <f t="shared" si="0"/>
        <v>207842.1</v>
      </c>
      <c r="D20" s="17">
        <f t="shared" si="1"/>
        <v>-74854.699999999983</v>
      </c>
      <c r="E20" s="17">
        <f t="shared" si="2"/>
        <v>68865.100000000006</v>
      </c>
      <c r="F20" s="17">
        <f t="shared" si="3"/>
        <v>51719.799999999996</v>
      </c>
      <c r="G20" s="17">
        <v>0</v>
      </c>
      <c r="H20" s="17">
        <v>0</v>
      </c>
      <c r="I20" s="17">
        <v>0</v>
      </c>
      <c r="J20" s="12">
        <v>89.3</v>
      </c>
      <c r="K20" s="12">
        <v>54.6</v>
      </c>
      <c r="L20" s="12">
        <v>52.2</v>
      </c>
      <c r="M20" s="17">
        <v>938.9</v>
      </c>
      <c r="N20" s="12">
        <v>764.7</v>
      </c>
      <c r="O20" s="12">
        <v>900.5</v>
      </c>
      <c r="P20" s="17">
        <v>0</v>
      </c>
      <c r="Q20" s="17">
        <v>0</v>
      </c>
      <c r="R20" s="17">
        <f t="shared" si="4"/>
        <v>0</v>
      </c>
      <c r="S20" s="17">
        <v>76029.399999999994</v>
      </c>
      <c r="T20" s="12">
        <v>45836</v>
      </c>
      <c r="U20" s="12">
        <v>43056.2</v>
      </c>
      <c r="V20" s="17">
        <v>0</v>
      </c>
      <c r="W20" s="17" t="s">
        <v>4</v>
      </c>
      <c r="X20" s="17" t="s">
        <v>4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222.4</v>
      </c>
      <c r="AF20" s="12">
        <v>134.80000000000001</v>
      </c>
      <c r="AG20" s="12">
        <v>127.4</v>
      </c>
      <c r="AH20" s="17">
        <v>0</v>
      </c>
      <c r="AI20" s="17">
        <v>0</v>
      </c>
      <c r="AJ20" s="17">
        <v>0</v>
      </c>
      <c r="AK20" s="17">
        <v>2917</v>
      </c>
      <c r="AL20" s="12">
        <v>729.3</v>
      </c>
      <c r="AM20" s="17">
        <v>2365.6</v>
      </c>
      <c r="AN20" s="17">
        <v>4000</v>
      </c>
      <c r="AO20" s="17">
        <v>1842</v>
      </c>
      <c r="AP20" s="17">
        <v>1741</v>
      </c>
      <c r="AQ20" s="17" t="s">
        <v>4</v>
      </c>
      <c r="AR20" s="17"/>
      <c r="AS20" s="17">
        <f t="shared" si="5"/>
        <v>0</v>
      </c>
      <c r="AT20" s="17" t="s">
        <v>4</v>
      </c>
      <c r="AU20" s="17" t="s">
        <v>4</v>
      </c>
      <c r="AV20" s="17">
        <f t="shared" si="6"/>
        <v>0</v>
      </c>
      <c r="AW20" s="17" t="s">
        <v>4</v>
      </c>
      <c r="AX20" s="17" t="s">
        <v>4</v>
      </c>
      <c r="AY20" s="17">
        <f t="shared" si="7"/>
        <v>0</v>
      </c>
      <c r="AZ20" s="17">
        <v>249.5</v>
      </c>
      <c r="BA20" s="17">
        <v>165.4</v>
      </c>
      <c r="BB20" s="17">
        <v>157.1</v>
      </c>
      <c r="BC20" s="17">
        <v>112920</v>
      </c>
      <c r="BD20" s="12">
        <v>16000</v>
      </c>
      <c r="BE20" s="12">
        <v>0</v>
      </c>
      <c r="BF20" s="17">
        <v>3680</v>
      </c>
      <c r="BG20" s="17" t="s">
        <v>4</v>
      </c>
      <c r="BH20" s="17">
        <v>0</v>
      </c>
      <c r="BI20" s="17">
        <v>552</v>
      </c>
      <c r="BJ20" s="12">
        <v>338.3</v>
      </c>
      <c r="BK20" s="12">
        <v>319.8</v>
      </c>
      <c r="BL20" s="17" t="s">
        <v>4</v>
      </c>
      <c r="BM20" s="17"/>
      <c r="BN20" s="17">
        <f t="shared" si="8"/>
        <v>0</v>
      </c>
      <c r="BO20" s="17">
        <v>0</v>
      </c>
      <c r="BP20" s="17">
        <v>0</v>
      </c>
      <c r="BQ20" s="17">
        <f t="shared" si="9"/>
        <v>0</v>
      </c>
      <c r="BR20" s="13">
        <v>3243.6</v>
      </c>
      <c r="BS20" s="13">
        <v>0</v>
      </c>
      <c r="BT20" s="13">
        <v>0</v>
      </c>
      <c r="BU20" s="12">
        <v>3000</v>
      </c>
      <c r="BV20" s="12">
        <v>3000</v>
      </c>
      <c r="BW20" s="12">
        <v>3000</v>
      </c>
      <c r="BX20" s="12"/>
      <c r="BY20" s="12"/>
      <c r="BZ20" s="12">
        <f t="shared" si="10"/>
        <v>0</v>
      </c>
    </row>
    <row r="21" spans="1:78" s="1" customFormat="1" ht="31.2" x14ac:dyDescent="0.3">
      <c r="A21" s="16" t="s">
        <v>16</v>
      </c>
      <c r="B21" s="17">
        <v>614692.9</v>
      </c>
      <c r="C21" s="17">
        <f t="shared" si="0"/>
        <v>439613.30000000005</v>
      </c>
      <c r="D21" s="17">
        <f t="shared" si="1"/>
        <v>-175079.59999999998</v>
      </c>
      <c r="E21" s="17">
        <f t="shared" si="2"/>
        <v>81892.5</v>
      </c>
      <c r="F21" s="17">
        <f t="shared" si="3"/>
        <v>83193.7</v>
      </c>
      <c r="G21" s="17">
        <v>59058.8</v>
      </c>
      <c r="H21" s="17">
        <v>1266.4000000000001</v>
      </c>
      <c r="I21" s="17">
        <v>1269.3</v>
      </c>
      <c r="J21" s="12">
        <v>864</v>
      </c>
      <c r="K21" s="12">
        <v>528.6</v>
      </c>
      <c r="L21" s="12">
        <v>505.3</v>
      </c>
      <c r="M21" s="17">
        <v>15192.1</v>
      </c>
      <c r="N21" s="12">
        <v>16452.599999999999</v>
      </c>
      <c r="O21" s="12">
        <v>17185.900000000001</v>
      </c>
      <c r="P21" s="17">
        <v>0</v>
      </c>
      <c r="Q21" s="17">
        <v>0</v>
      </c>
      <c r="R21" s="17">
        <f t="shared" si="4"/>
        <v>0</v>
      </c>
      <c r="S21" s="17">
        <v>58083.4</v>
      </c>
      <c r="T21" s="12">
        <v>35617.199999999997</v>
      </c>
      <c r="U21" s="12">
        <v>33672.6</v>
      </c>
      <c r="V21" s="17">
        <v>0</v>
      </c>
      <c r="W21" s="17">
        <v>0</v>
      </c>
      <c r="X21" s="17">
        <v>0</v>
      </c>
      <c r="Y21" s="17">
        <v>36746.800000000003</v>
      </c>
      <c r="Z21" s="17">
        <v>339.6</v>
      </c>
      <c r="AA21" s="17">
        <v>0</v>
      </c>
      <c r="AB21" s="17">
        <v>11000</v>
      </c>
      <c r="AC21" s="17">
        <v>7018.1</v>
      </c>
      <c r="AD21" s="17">
        <v>5000</v>
      </c>
      <c r="AE21" s="17">
        <v>469.1</v>
      </c>
      <c r="AF21" s="12">
        <v>284.3</v>
      </c>
      <c r="AG21" s="12">
        <v>268.8</v>
      </c>
      <c r="AH21" s="17">
        <v>0</v>
      </c>
      <c r="AI21" s="17">
        <v>0</v>
      </c>
      <c r="AJ21" s="17">
        <v>0</v>
      </c>
      <c r="AK21" s="17">
        <v>66021</v>
      </c>
      <c r="AL21" s="12">
        <v>2200.6</v>
      </c>
      <c r="AM21" s="17">
        <v>7138.5</v>
      </c>
      <c r="AN21" s="17">
        <v>9056</v>
      </c>
      <c r="AO21" s="17">
        <v>4423</v>
      </c>
      <c r="AP21" s="17">
        <v>4481</v>
      </c>
      <c r="AQ21" s="17" t="s">
        <v>4</v>
      </c>
      <c r="AR21" s="17"/>
      <c r="AS21" s="17">
        <f t="shared" si="5"/>
        <v>0</v>
      </c>
      <c r="AT21" s="17" t="s">
        <v>4</v>
      </c>
      <c r="AU21" s="17" t="s">
        <v>4</v>
      </c>
      <c r="AV21" s="17">
        <f t="shared" si="6"/>
        <v>0</v>
      </c>
      <c r="AW21" s="17" t="s">
        <v>4</v>
      </c>
      <c r="AX21" s="17" t="s">
        <v>4</v>
      </c>
      <c r="AY21" s="17">
        <f t="shared" si="7"/>
        <v>0</v>
      </c>
      <c r="AZ21" s="17">
        <v>2054.1</v>
      </c>
      <c r="BA21" s="17">
        <v>1361.8</v>
      </c>
      <c r="BB21" s="17">
        <v>1293.8</v>
      </c>
      <c r="BC21" s="17">
        <v>154517.29999999999</v>
      </c>
      <c r="BD21" s="12">
        <v>0</v>
      </c>
      <c r="BE21" s="12">
        <v>0</v>
      </c>
      <c r="BF21" s="17">
        <v>13520</v>
      </c>
      <c r="BG21" s="17" t="s">
        <v>4</v>
      </c>
      <c r="BH21" s="17">
        <v>0</v>
      </c>
      <c r="BI21" s="17">
        <v>653.29999999999995</v>
      </c>
      <c r="BJ21" s="12">
        <v>400.3</v>
      </c>
      <c r="BK21" s="12">
        <v>378.5</v>
      </c>
      <c r="BL21" s="17" t="s">
        <v>4</v>
      </c>
      <c r="BM21" s="17">
        <v>0</v>
      </c>
      <c r="BN21" s="17">
        <f t="shared" si="8"/>
        <v>0</v>
      </c>
      <c r="BO21" s="17">
        <v>0</v>
      </c>
      <c r="BP21" s="17">
        <v>0</v>
      </c>
      <c r="BQ21" s="17">
        <f t="shared" si="9"/>
        <v>0</v>
      </c>
      <c r="BR21" s="13">
        <v>377.4</v>
      </c>
      <c r="BS21" s="13">
        <v>0</v>
      </c>
      <c r="BT21" s="13">
        <v>0</v>
      </c>
      <c r="BU21" s="12">
        <v>12000</v>
      </c>
      <c r="BV21" s="12">
        <v>12000</v>
      </c>
      <c r="BW21" s="12">
        <v>12000</v>
      </c>
      <c r="BX21" s="12"/>
      <c r="BY21" s="12"/>
      <c r="BZ21" s="12">
        <f t="shared" si="10"/>
        <v>0</v>
      </c>
    </row>
    <row r="22" spans="1:78" s="1" customFormat="1" ht="17.399999999999999" customHeight="1" x14ac:dyDescent="0.3">
      <c r="A22" s="16" t="s">
        <v>17</v>
      </c>
      <c r="B22" s="17">
        <v>926208</v>
      </c>
      <c r="C22" s="17">
        <f t="shared" si="0"/>
        <v>980780.1</v>
      </c>
      <c r="D22" s="17">
        <f t="shared" si="1"/>
        <v>54572.099999999977</v>
      </c>
      <c r="E22" s="17">
        <f t="shared" si="2"/>
        <v>135993.79999999999</v>
      </c>
      <c r="F22" s="17">
        <f t="shared" si="3"/>
        <v>151813</v>
      </c>
      <c r="G22" s="17">
        <v>168676.6</v>
      </c>
      <c r="H22" s="17">
        <v>15098.2</v>
      </c>
      <c r="I22" s="17">
        <v>19794.2</v>
      </c>
      <c r="J22" s="12">
        <v>1849.6</v>
      </c>
      <c r="K22" s="12">
        <v>1131.5</v>
      </c>
      <c r="L22" s="12">
        <v>1081.8</v>
      </c>
      <c r="M22" s="17">
        <v>17484</v>
      </c>
      <c r="N22" s="12">
        <v>17064.599999999999</v>
      </c>
      <c r="O22" s="12">
        <v>17802.599999999999</v>
      </c>
      <c r="P22" s="17">
        <v>0</v>
      </c>
      <c r="Q22" s="17">
        <v>0</v>
      </c>
      <c r="R22" s="17">
        <f t="shared" si="4"/>
        <v>0</v>
      </c>
      <c r="S22" s="17">
        <v>88733.1</v>
      </c>
      <c r="T22" s="12">
        <v>51970.2</v>
      </c>
      <c r="U22" s="12">
        <v>49184.6</v>
      </c>
      <c r="V22" s="17">
        <v>4000</v>
      </c>
      <c r="W22" s="17" t="s">
        <v>4</v>
      </c>
      <c r="X22" s="17" t="s">
        <v>4</v>
      </c>
      <c r="Y22" s="17">
        <v>0</v>
      </c>
      <c r="Z22" s="17">
        <v>0</v>
      </c>
      <c r="AA22" s="17">
        <v>0</v>
      </c>
      <c r="AB22" s="17">
        <v>2400.1</v>
      </c>
      <c r="AC22" s="17">
        <v>10000</v>
      </c>
      <c r="AD22" s="17">
        <v>20000</v>
      </c>
      <c r="AE22" s="17">
        <v>844.5</v>
      </c>
      <c r="AF22" s="12">
        <v>511.8</v>
      </c>
      <c r="AG22" s="12">
        <v>483.9</v>
      </c>
      <c r="AH22" s="17">
        <v>1330.5</v>
      </c>
      <c r="AI22" s="17">
        <v>1817.5</v>
      </c>
      <c r="AJ22" s="17">
        <v>2166.3000000000002</v>
      </c>
      <c r="AK22" s="17">
        <v>53937.1</v>
      </c>
      <c r="AL22" s="12">
        <v>8541.6</v>
      </c>
      <c r="AM22" s="17">
        <v>7504.8</v>
      </c>
      <c r="AN22" s="17">
        <v>5446.8</v>
      </c>
      <c r="AO22" s="17">
        <v>4135.8</v>
      </c>
      <c r="AP22" s="17">
        <v>2436</v>
      </c>
      <c r="AQ22" s="17" t="s">
        <v>4</v>
      </c>
      <c r="AR22" s="17"/>
      <c r="AS22" s="17">
        <f t="shared" si="5"/>
        <v>0</v>
      </c>
      <c r="AT22" s="17" t="s">
        <v>4</v>
      </c>
      <c r="AU22" s="17" t="s">
        <v>4</v>
      </c>
      <c r="AV22" s="17">
        <f t="shared" si="6"/>
        <v>0</v>
      </c>
      <c r="AW22" s="17" t="s">
        <v>4</v>
      </c>
      <c r="AX22" s="17" t="s">
        <v>4</v>
      </c>
      <c r="AY22" s="17">
        <f t="shared" si="7"/>
        <v>0</v>
      </c>
      <c r="AZ22" s="17">
        <v>2027.7</v>
      </c>
      <c r="BA22" s="17">
        <v>1344.4</v>
      </c>
      <c r="BB22" s="17">
        <v>1277.0999999999999</v>
      </c>
      <c r="BC22" s="17">
        <v>583719.1</v>
      </c>
      <c r="BD22" s="12">
        <v>0</v>
      </c>
      <c r="BE22" s="12">
        <v>0</v>
      </c>
      <c r="BF22" s="17">
        <v>24370</v>
      </c>
      <c r="BG22" s="17" t="s">
        <v>4</v>
      </c>
      <c r="BH22" s="17">
        <v>0</v>
      </c>
      <c r="BI22" s="17">
        <v>617</v>
      </c>
      <c r="BJ22" s="12">
        <v>378.2</v>
      </c>
      <c r="BK22" s="12">
        <v>357.6</v>
      </c>
      <c r="BL22" s="17" t="s">
        <v>4</v>
      </c>
      <c r="BM22" s="17"/>
      <c r="BN22" s="17">
        <f t="shared" si="8"/>
        <v>0</v>
      </c>
      <c r="BO22" s="17">
        <v>0</v>
      </c>
      <c r="BP22" s="17">
        <v>0</v>
      </c>
      <c r="BQ22" s="17">
        <f t="shared" si="9"/>
        <v>0</v>
      </c>
      <c r="BR22" s="14">
        <v>1344</v>
      </c>
      <c r="BS22" s="13">
        <v>0</v>
      </c>
      <c r="BT22" s="13">
        <v>5724.1</v>
      </c>
      <c r="BU22" s="12">
        <v>24000</v>
      </c>
      <c r="BV22" s="12">
        <v>24000</v>
      </c>
      <c r="BW22" s="12">
        <v>24000</v>
      </c>
      <c r="BX22" s="12"/>
      <c r="BY22" s="12"/>
      <c r="BZ22" s="12">
        <f t="shared" si="10"/>
        <v>0</v>
      </c>
    </row>
    <row r="23" spans="1:78" s="1" customFormat="1" ht="31.2" x14ac:dyDescent="0.3">
      <c r="A23" s="16" t="s">
        <v>18</v>
      </c>
      <c r="B23" s="17">
        <v>1334357.1000000001</v>
      </c>
      <c r="C23" s="17">
        <f t="shared" si="0"/>
        <v>895909.4</v>
      </c>
      <c r="D23" s="17">
        <f t="shared" si="1"/>
        <v>-438447.70000000007</v>
      </c>
      <c r="E23" s="17">
        <f t="shared" si="2"/>
        <v>427422.3</v>
      </c>
      <c r="F23" s="17">
        <f t="shared" si="3"/>
        <v>264086.09999999998</v>
      </c>
      <c r="G23" s="17">
        <v>17577.7</v>
      </c>
      <c r="H23" s="17">
        <v>1140</v>
      </c>
      <c r="I23" s="17">
        <v>0</v>
      </c>
      <c r="J23" s="12">
        <v>332.3</v>
      </c>
      <c r="K23" s="12">
        <v>203.3</v>
      </c>
      <c r="L23" s="12">
        <v>194.4</v>
      </c>
      <c r="M23" s="17">
        <v>24029.5</v>
      </c>
      <c r="N23" s="12">
        <v>15633.3</v>
      </c>
      <c r="O23" s="12">
        <v>17279.400000000001</v>
      </c>
      <c r="P23" s="17">
        <v>0</v>
      </c>
      <c r="Q23" s="17">
        <v>0</v>
      </c>
      <c r="R23" s="17">
        <f t="shared" si="4"/>
        <v>0</v>
      </c>
      <c r="S23" s="17">
        <v>200747.4</v>
      </c>
      <c r="T23" s="12">
        <v>125107.9</v>
      </c>
      <c r="U23" s="12">
        <v>117687.2</v>
      </c>
      <c r="V23" s="17">
        <v>0</v>
      </c>
      <c r="W23" s="17" t="s">
        <v>4</v>
      </c>
      <c r="X23" s="17" t="s">
        <v>4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1029.2</v>
      </c>
      <c r="AF23" s="12">
        <v>623.70000000000005</v>
      </c>
      <c r="AG23" s="12">
        <v>589.70000000000005</v>
      </c>
      <c r="AH23" s="17">
        <v>0</v>
      </c>
      <c r="AI23" s="17">
        <v>0</v>
      </c>
      <c r="AJ23" s="17">
        <v>0</v>
      </c>
      <c r="AK23" s="17">
        <v>113112.6</v>
      </c>
      <c r="AL23" s="12">
        <v>149608.70000000001</v>
      </c>
      <c r="AM23" s="17">
        <v>111206.3</v>
      </c>
      <c r="AN23" s="17">
        <v>3000</v>
      </c>
      <c r="AO23" s="17">
        <v>1842</v>
      </c>
      <c r="AP23" s="17">
        <v>1740</v>
      </c>
      <c r="AQ23" s="17" t="s">
        <v>4</v>
      </c>
      <c r="AR23" s="17"/>
      <c r="AS23" s="17">
        <f t="shared" si="5"/>
        <v>0</v>
      </c>
      <c r="AT23" s="17" t="s">
        <v>4</v>
      </c>
      <c r="AU23" s="17" t="s">
        <v>4</v>
      </c>
      <c r="AV23" s="17">
        <f t="shared" si="6"/>
        <v>0</v>
      </c>
      <c r="AW23" s="17">
        <v>0</v>
      </c>
      <c r="AX23" s="17">
        <v>0</v>
      </c>
      <c r="AY23" s="17">
        <f t="shared" si="7"/>
        <v>0</v>
      </c>
      <c r="AZ23" s="17">
        <v>4802.5</v>
      </c>
      <c r="BA23" s="17">
        <v>3184.1</v>
      </c>
      <c r="BB23" s="17">
        <v>3024.9</v>
      </c>
      <c r="BC23" s="17">
        <v>508732.2</v>
      </c>
      <c r="BD23" s="12">
        <v>117694.1</v>
      </c>
      <c r="BE23" s="12">
        <v>0</v>
      </c>
      <c r="BF23" s="17">
        <v>7060</v>
      </c>
      <c r="BG23" s="17" t="s">
        <v>4</v>
      </c>
      <c r="BH23" s="17">
        <v>0</v>
      </c>
      <c r="BI23" s="17">
        <v>923.4</v>
      </c>
      <c r="BJ23" s="12">
        <v>385.2</v>
      </c>
      <c r="BK23" s="12">
        <v>364.2</v>
      </c>
      <c r="BL23" s="17" t="s">
        <v>4</v>
      </c>
      <c r="BM23" s="17">
        <v>0</v>
      </c>
      <c r="BN23" s="17">
        <f t="shared" si="8"/>
        <v>0</v>
      </c>
      <c r="BO23" s="17">
        <v>0</v>
      </c>
      <c r="BP23" s="17">
        <v>0</v>
      </c>
      <c r="BQ23" s="17">
        <f t="shared" si="9"/>
        <v>0</v>
      </c>
      <c r="BR23" s="13">
        <v>2562.6</v>
      </c>
      <c r="BS23" s="13">
        <v>0</v>
      </c>
      <c r="BT23" s="13">
        <v>0</v>
      </c>
      <c r="BU23" s="12">
        <v>12000</v>
      </c>
      <c r="BV23" s="12">
        <v>12000</v>
      </c>
      <c r="BW23" s="12">
        <v>12000</v>
      </c>
      <c r="BX23" s="12"/>
      <c r="BY23" s="12"/>
      <c r="BZ23" s="12">
        <f t="shared" si="10"/>
        <v>0</v>
      </c>
    </row>
    <row r="24" spans="1:78" s="11" customFormat="1" ht="16.8" customHeight="1" x14ac:dyDescent="0.3">
      <c r="A24" s="16" t="s">
        <v>19</v>
      </c>
      <c r="B24" s="17">
        <v>2300004.2999999998</v>
      </c>
      <c r="C24" s="17">
        <f t="shared" si="0"/>
        <v>2073008.7999999998</v>
      </c>
      <c r="D24" s="17">
        <f t="shared" si="1"/>
        <v>-226995.5</v>
      </c>
      <c r="E24" s="17">
        <f t="shared" si="2"/>
        <v>1360356.9</v>
      </c>
      <c r="F24" s="17">
        <f t="shared" si="3"/>
        <v>1304387.8999999999</v>
      </c>
      <c r="G24" s="17">
        <v>0</v>
      </c>
      <c r="H24" s="17">
        <v>0</v>
      </c>
      <c r="I24" s="17">
        <f t="shared" ref="I24" si="11">H24-G24</f>
        <v>0</v>
      </c>
      <c r="J24" s="17">
        <v>0</v>
      </c>
      <c r="K24" s="17">
        <v>0</v>
      </c>
      <c r="L24" s="18">
        <v>0</v>
      </c>
      <c r="M24" s="17">
        <v>0</v>
      </c>
      <c r="N24" s="17">
        <v>0</v>
      </c>
      <c r="O24" s="17">
        <f t="shared" ref="O24" si="12">N24-M24</f>
        <v>0</v>
      </c>
      <c r="P24" s="17">
        <v>7206.4</v>
      </c>
      <c r="Q24" s="17">
        <v>1476.5</v>
      </c>
      <c r="R24" s="17">
        <v>1246.4000000000001</v>
      </c>
      <c r="S24" s="17" t="s">
        <v>4</v>
      </c>
      <c r="T24" s="17">
        <v>0</v>
      </c>
      <c r="U24" s="17">
        <f t="shared" ref="U24" si="13">T24-S24</f>
        <v>0</v>
      </c>
      <c r="V24" s="17" t="s">
        <v>4</v>
      </c>
      <c r="W24" s="17"/>
      <c r="X24" s="17">
        <f t="shared" ref="X24" si="14">W24-V24</f>
        <v>0</v>
      </c>
      <c r="Y24" s="17" t="s">
        <v>4</v>
      </c>
      <c r="Z24" s="17"/>
      <c r="AA24" s="17">
        <f t="shared" ref="AA24" si="15">Z24-Y24</f>
        <v>0</v>
      </c>
      <c r="AB24" s="17" t="s">
        <v>4</v>
      </c>
      <c r="AC24" s="17">
        <v>0</v>
      </c>
      <c r="AD24" s="17">
        <f t="shared" ref="AD24" si="16">AC24-AB24</f>
        <v>0</v>
      </c>
      <c r="AE24" s="17" t="s">
        <v>4</v>
      </c>
      <c r="AF24" s="17">
        <v>0</v>
      </c>
      <c r="AG24" s="17">
        <f t="shared" ref="AG24" si="17">AF24-AE24</f>
        <v>0</v>
      </c>
      <c r="AH24" s="17" t="s">
        <v>4</v>
      </c>
      <c r="AI24" s="17"/>
      <c r="AJ24" s="17">
        <f t="shared" ref="AJ24" si="18">AI24-AH24</f>
        <v>0</v>
      </c>
      <c r="AK24" s="17" t="s">
        <v>4</v>
      </c>
      <c r="AL24" s="17"/>
      <c r="AM24" s="17">
        <f t="shared" ref="AM24" si="19">AL24-AK24</f>
        <v>0</v>
      </c>
      <c r="AN24" s="17">
        <v>0</v>
      </c>
      <c r="AO24" s="17">
        <v>0</v>
      </c>
      <c r="AP24" s="17">
        <f t="shared" ref="AP24" si="20">AO24-AN24</f>
        <v>0</v>
      </c>
      <c r="AQ24" s="17" t="s">
        <v>4</v>
      </c>
      <c r="AR24" s="17"/>
      <c r="AS24" s="17">
        <f t="shared" si="5"/>
        <v>0</v>
      </c>
      <c r="AT24" s="17">
        <v>1875802.4</v>
      </c>
      <c r="AU24" s="17">
        <v>1168880.3999999999</v>
      </c>
      <c r="AV24" s="17">
        <v>1113141.5</v>
      </c>
      <c r="AW24" s="17" t="s">
        <v>4</v>
      </c>
      <c r="AX24" s="17"/>
      <c r="AY24" s="17">
        <f t="shared" si="7"/>
        <v>0</v>
      </c>
      <c r="AZ24" s="17" t="s">
        <v>4</v>
      </c>
      <c r="BA24" s="17" t="s">
        <v>4</v>
      </c>
      <c r="BB24" s="17">
        <f t="shared" ref="BB24" si="21">BA24-AZ24</f>
        <v>0</v>
      </c>
      <c r="BC24" s="17">
        <v>0</v>
      </c>
      <c r="BD24" s="17">
        <v>0</v>
      </c>
      <c r="BE24" s="17">
        <f t="shared" ref="BE24" si="22">BD24-BC24</f>
        <v>0</v>
      </c>
      <c r="BF24" s="17" t="s">
        <v>4</v>
      </c>
      <c r="BG24" s="17" t="s">
        <v>4</v>
      </c>
      <c r="BH24" s="17">
        <f t="shared" ref="BH24" si="23">BG24-BF24</f>
        <v>0</v>
      </c>
      <c r="BI24" s="17">
        <v>0</v>
      </c>
      <c r="BJ24" s="17">
        <v>0</v>
      </c>
      <c r="BK24" s="17">
        <f t="shared" ref="BK24" si="24">BJ24-BI24</f>
        <v>0</v>
      </c>
      <c r="BL24" s="17">
        <v>0</v>
      </c>
      <c r="BM24" s="17">
        <v>0</v>
      </c>
      <c r="BN24" s="17">
        <f t="shared" si="8"/>
        <v>0</v>
      </c>
      <c r="BO24" s="17">
        <v>0</v>
      </c>
      <c r="BP24" s="17">
        <v>0</v>
      </c>
      <c r="BQ24" s="17">
        <f t="shared" si="9"/>
        <v>0</v>
      </c>
      <c r="BR24" s="17">
        <v>0</v>
      </c>
      <c r="BS24" s="17">
        <v>0</v>
      </c>
      <c r="BT24" s="17">
        <f t="shared" ref="BT24" si="25">BS24-BR24</f>
        <v>0</v>
      </c>
      <c r="BU24" s="12">
        <v>0</v>
      </c>
      <c r="BV24" s="12">
        <v>0</v>
      </c>
      <c r="BW24" s="12">
        <f t="shared" ref="BW24" si="26">BV24-BU24</f>
        <v>0</v>
      </c>
      <c r="BX24" s="12">
        <v>190000</v>
      </c>
      <c r="BY24" s="12">
        <v>190000</v>
      </c>
      <c r="BZ24" s="12">
        <v>190000</v>
      </c>
    </row>
    <row r="25" spans="1:78" s="1" customFormat="1" ht="19.8" customHeight="1" x14ac:dyDescent="0.3">
      <c r="A25" s="10" t="s">
        <v>20</v>
      </c>
      <c r="B25" s="15">
        <f>SUM(B6:B24)</f>
        <v>38458927.200000003</v>
      </c>
      <c r="C25" s="15">
        <f t="shared" ref="C25:BN25" si="27">SUM(C6:C24)</f>
        <v>32994928.700000007</v>
      </c>
      <c r="D25" s="15">
        <f t="shared" si="27"/>
        <v>-5463998.5000000019</v>
      </c>
      <c r="E25" s="15">
        <f t="shared" si="27"/>
        <v>20316318.799999997</v>
      </c>
      <c r="F25" s="15">
        <f t="shared" si="27"/>
        <v>13847385.000000002</v>
      </c>
      <c r="G25" s="15">
        <f t="shared" si="27"/>
        <v>1920423.4</v>
      </c>
      <c r="H25" s="15">
        <f t="shared" si="27"/>
        <v>542057.4</v>
      </c>
      <c r="I25" s="15">
        <f t="shared" si="27"/>
        <v>506349.90000000008</v>
      </c>
      <c r="J25" s="15">
        <f t="shared" si="27"/>
        <v>43000.000000000007</v>
      </c>
      <c r="K25" s="15">
        <f t="shared" si="27"/>
        <v>26056.799999999996</v>
      </c>
      <c r="L25" s="15">
        <f t="shared" si="27"/>
        <v>24637.5</v>
      </c>
      <c r="M25" s="15">
        <f t="shared" si="27"/>
        <v>2189049.4000000004</v>
      </c>
      <c r="N25" s="15">
        <f t="shared" si="27"/>
        <v>1354952.0000000002</v>
      </c>
      <c r="O25" s="15">
        <f t="shared" si="27"/>
        <v>1301483.2000000002</v>
      </c>
      <c r="P25" s="15">
        <f t="shared" si="27"/>
        <v>7206.4</v>
      </c>
      <c r="Q25" s="15">
        <f t="shared" si="27"/>
        <v>1476.5</v>
      </c>
      <c r="R25" s="15">
        <f t="shared" si="27"/>
        <v>1246.4000000000001</v>
      </c>
      <c r="S25" s="15">
        <f t="shared" si="27"/>
        <v>2677070.5</v>
      </c>
      <c r="T25" s="15">
        <f t="shared" si="27"/>
        <v>1631326.1999999995</v>
      </c>
      <c r="U25" s="15">
        <f t="shared" si="27"/>
        <v>1540287.0999999999</v>
      </c>
      <c r="V25" s="15">
        <f t="shared" si="27"/>
        <v>312590.5</v>
      </c>
      <c r="W25" s="15">
        <f t="shared" si="27"/>
        <v>189421.2</v>
      </c>
      <c r="X25" s="15">
        <f t="shared" si="27"/>
        <v>179103.1</v>
      </c>
      <c r="Y25" s="15">
        <f t="shared" si="27"/>
        <v>93898.8</v>
      </c>
      <c r="Z25" s="15">
        <f t="shared" si="27"/>
        <v>102574.3</v>
      </c>
      <c r="AA25" s="15">
        <f t="shared" si="27"/>
        <v>52595.5</v>
      </c>
      <c r="AB25" s="15">
        <f t="shared" si="27"/>
        <v>95434.4</v>
      </c>
      <c r="AC25" s="15">
        <f t="shared" si="27"/>
        <v>57830.6</v>
      </c>
      <c r="AD25" s="15">
        <f t="shared" si="27"/>
        <v>54680.5</v>
      </c>
      <c r="AE25" s="15">
        <f t="shared" si="27"/>
        <v>98865.7</v>
      </c>
      <c r="AF25" s="15">
        <f t="shared" si="27"/>
        <v>33179.799999999996</v>
      </c>
      <c r="AG25" s="15">
        <f t="shared" si="27"/>
        <v>46438.600000000006</v>
      </c>
      <c r="AH25" s="15">
        <f t="shared" si="27"/>
        <v>143824.4</v>
      </c>
      <c r="AI25" s="15">
        <f t="shared" si="27"/>
        <v>78057.499999999985</v>
      </c>
      <c r="AJ25" s="15">
        <f t="shared" si="27"/>
        <v>75984.399999999994</v>
      </c>
      <c r="AK25" s="15">
        <f t="shared" si="27"/>
        <v>2617300</v>
      </c>
      <c r="AL25" s="15">
        <f t="shared" si="27"/>
        <v>2472581.5000000005</v>
      </c>
      <c r="AM25" s="15">
        <f t="shared" si="27"/>
        <v>1227412.8999999999</v>
      </c>
      <c r="AN25" s="15">
        <f t="shared" si="27"/>
        <v>268785</v>
      </c>
      <c r="AO25" s="15">
        <f t="shared" si="27"/>
        <v>162876.29999999999</v>
      </c>
      <c r="AP25" s="15">
        <f t="shared" si="27"/>
        <v>154004.1</v>
      </c>
      <c r="AQ25" s="15">
        <f t="shared" si="27"/>
        <v>756563.1</v>
      </c>
      <c r="AR25" s="15">
        <f t="shared" si="27"/>
        <v>669525.69999999995</v>
      </c>
      <c r="AS25" s="15">
        <f t="shared" si="27"/>
        <v>604833.80000000005</v>
      </c>
      <c r="AT25" s="15">
        <f t="shared" si="27"/>
        <v>1875802.4</v>
      </c>
      <c r="AU25" s="15">
        <f t="shared" si="27"/>
        <v>1168880.3999999999</v>
      </c>
      <c r="AV25" s="15">
        <f t="shared" si="27"/>
        <v>1113141.5</v>
      </c>
      <c r="AW25" s="15">
        <f t="shared" si="27"/>
        <v>0</v>
      </c>
      <c r="AX25" s="15">
        <f t="shared" si="27"/>
        <v>0</v>
      </c>
      <c r="AY25" s="15">
        <f t="shared" si="27"/>
        <v>0</v>
      </c>
      <c r="AZ25" s="15">
        <f t="shared" si="27"/>
        <v>50675</v>
      </c>
      <c r="BA25" s="15">
        <f t="shared" si="27"/>
        <v>33598</v>
      </c>
      <c r="BB25" s="15">
        <f t="shared" si="27"/>
        <v>31917.599999999995</v>
      </c>
      <c r="BC25" s="15">
        <f t="shared" si="27"/>
        <v>18859593.100000001</v>
      </c>
      <c r="BD25" s="15">
        <f t="shared" si="27"/>
        <v>11185888.799999999</v>
      </c>
      <c r="BE25" s="15">
        <f t="shared" si="27"/>
        <v>6302648.4999999991</v>
      </c>
      <c r="BF25" s="15">
        <f t="shared" si="27"/>
        <v>362000</v>
      </c>
      <c r="BG25" s="15">
        <f t="shared" si="27"/>
        <v>0</v>
      </c>
      <c r="BH25" s="15">
        <f t="shared" si="27"/>
        <v>0</v>
      </c>
      <c r="BI25" s="15">
        <f t="shared" si="27"/>
        <v>40000.000000000007</v>
      </c>
      <c r="BJ25" s="15">
        <f t="shared" si="27"/>
        <v>24239.000000000004</v>
      </c>
      <c r="BK25" s="15">
        <f t="shared" si="27"/>
        <v>22918.6</v>
      </c>
      <c r="BL25" s="15">
        <f t="shared" si="27"/>
        <v>0</v>
      </c>
      <c r="BM25" s="15">
        <f t="shared" si="27"/>
        <v>0</v>
      </c>
      <c r="BN25" s="15">
        <f t="shared" si="27"/>
        <v>0</v>
      </c>
      <c r="BO25" s="15">
        <f t="shared" ref="BO25:BZ25" si="28">SUM(BO6:BO24)</f>
        <v>0</v>
      </c>
      <c r="BP25" s="15">
        <f t="shared" si="28"/>
        <v>0</v>
      </c>
      <c r="BQ25" s="15">
        <f t="shared" si="28"/>
        <v>0</v>
      </c>
      <c r="BR25" s="15">
        <f t="shared" si="28"/>
        <v>17846.599999999999</v>
      </c>
      <c r="BS25" s="15">
        <f t="shared" si="28"/>
        <v>16796.800000000003</v>
      </c>
      <c r="BT25" s="15">
        <f t="shared" si="28"/>
        <v>42701.799999999996</v>
      </c>
      <c r="BU25" s="15">
        <f t="shared" si="28"/>
        <v>375000</v>
      </c>
      <c r="BV25" s="15">
        <f t="shared" si="28"/>
        <v>375000</v>
      </c>
      <c r="BW25" s="15">
        <f t="shared" si="28"/>
        <v>375000</v>
      </c>
      <c r="BX25" s="15">
        <f t="shared" si="28"/>
        <v>190000</v>
      </c>
      <c r="BY25" s="15">
        <f t="shared" si="28"/>
        <v>190000</v>
      </c>
      <c r="BZ25" s="15">
        <f t="shared" si="28"/>
        <v>190000</v>
      </c>
    </row>
    <row r="26" spans="1:78" s="6" customForma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78" s="1" customFormat="1" x14ac:dyDescent="0.25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 t="s">
        <v>21</v>
      </c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78" hidden="1" x14ac:dyDescent="0.25">
      <c r="C28" s="5">
        <f>SUM(C6:C23)</f>
        <v>30921919.900000006</v>
      </c>
      <c r="D28" s="5"/>
      <c r="E28" s="5">
        <f>SUM(E6:E23)</f>
        <v>18955961.899999999</v>
      </c>
      <c r="F28" s="5">
        <f>SUM(F6:F23)</f>
        <v>12542997.100000001</v>
      </c>
      <c r="I28" s="2">
        <f>ROUND(H25/G25*100,1)</f>
        <v>28.2</v>
      </c>
      <c r="O28" s="2">
        <f>ROUND(N25/M25*100,1)</f>
        <v>61.9</v>
      </c>
      <c r="R28" s="2">
        <f>ROUND(Q25/P25*100,1)</f>
        <v>20.5</v>
      </c>
      <c r="U28" s="2">
        <f>ROUND(T25/S25*100,1)</f>
        <v>60.9</v>
      </c>
      <c r="X28" s="2">
        <f>ROUND(W25/V25*100,1)</f>
        <v>60.6</v>
      </c>
      <c r="AA28" s="2">
        <f>ROUND(Z25/Y25*100,1)</f>
        <v>109.2</v>
      </c>
      <c r="AD28" s="2">
        <f>ROUND(AC25/AB25*100,1)</f>
        <v>60.6</v>
      </c>
      <c r="AG28" s="2">
        <f>ROUND(AF25/AE25*100,1)</f>
        <v>33.6</v>
      </c>
      <c r="AJ28" s="2">
        <f>ROUND(AI25/AH25*100,1)</f>
        <v>54.3</v>
      </c>
      <c r="AM28" s="2">
        <f>ROUND(AL25/AK25*100,1)</f>
        <v>94.5</v>
      </c>
      <c r="AP28" s="2">
        <f>ROUND(AO25/AN25*100,1)</f>
        <v>60.6</v>
      </c>
      <c r="AS28" s="2">
        <f>ROUND(AR25/AQ25*100,1)</f>
        <v>88.5</v>
      </c>
      <c r="AY28" s="2" t="e">
        <f>ROUND(AX25/AW25*100,1)</f>
        <v>#DIV/0!</v>
      </c>
      <c r="BE28" s="2">
        <f>ROUND(BD25/BC25*100,1)</f>
        <v>59.3</v>
      </c>
      <c r="BN28" s="2" t="e">
        <f>ROUND(BM25/BL25*100,1)</f>
        <v>#DIV/0!</v>
      </c>
      <c r="BQ28" s="2" t="e">
        <f>ROUND(BP25/BO25*100,1)</f>
        <v>#DIV/0!</v>
      </c>
    </row>
    <row r="29" spans="1:78" hidden="1" x14ac:dyDescent="0.25">
      <c r="M29" s="3" t="s">
        <v>21</v>
      </c>
      <c r="N29" s="2" t="s">
        <v>21</v>
      </c>
      <c r="P29" s="4" t="s">
        <v>21</v>
      </c>
      <c r="AT29" s="8" t="s">
        <v>21</v>
      </c>
    </row>
    <row r="30" spans="1:78" hidden="1" x14ac:dyDescent="0.25">
      <c r="A30" t="s">
        <v>22</v>
      </c>
      <c r="C30" s="3">
        <f>G25+S25+V25+Y25+AB25+AE25+AH25+AK25+AQ25+AW25+AZ25+BC25+BF25+BO25</f>
        <v>27988238.900000002</v>
      </c>
      <c r="D30" s="3"/>
      <c r="E30" s="3">
        <f>H25+T25+W25+Z25+AC25+AF25+AI25+AL25+AR25+AX25+BA25+BD25+BG25+BP25</f>
        <v>16996041</v>
      </c>
      <c r="F30" s="3">
        <f>E30-C30</f>
        <v>-10992197.900000002</v>
      </c>
      <c r="G30" s="3">
        <f>I25+U25+X25+AA25+AD25+AG25+AJ25+AM25+AS25+AY25+BE25+BQ25</f>
        <v>10590334.299999999</v>
      </c>
    </row>
    <row r="31" spans="1:78" hidden="1" x14ac:dyDescent="0.25">
      <c r="A31" t="s">
        <v>23</v>
      </c>
      <c r="C31" s="3">
        <f>C25-C30</f>
        <v>5006689.8000000045</v>
      </c>
      <c r="D31" s="3"/>
      <c r="E31" s="3">
        <f>E25-E30</f>
        <v>3320277.799999997</v>
      </c>
      <c r="F31" s="3">
        <f>E31-C31</f>
        <v>-1686412.0000000075</v>
      </c>
      <c r="G31" s="5" t="s">
        <v>21</v>
      </c>
      <c r="M31" s="2" t="s">
        <v>21</v>
      </c>
    </row>
    <row r="32" spans="1:78" hidden="1" x14ac:dyDescent="0.25">
      <c r="M32" s="2" t="s">
        <v>21</v>
      </c>
    </row>
    <row r="33" spans="3:57" hidden="1" x14ac:dyDescent="0.25">
      <c r="C33" s="2">
        <f>ROUND(C31/C25*100,1)</f>
        <v>15.2</v>
      </c>
      <c r="E33" s="2">
        <f>ROUND(E31/E25*100,1)</f>
        <v>16.3</v>
      </c>
      <c r="M33" s="2" t="s">
        <v>21</v>
      </c>
    </row>
    <row r="34" spans="3:57" hidden="1" x14ac:dyDescent="0.25"/>
    <row r="35" spans="3:57" hidden="1" x14ac:dyDescent="0.25"/>
    <row r="36" spans="3:57" x14ac:dyDescent="0.25">
      <c r="K36" s="8" t="s">
        <v>21</v>
      </c>
    </row>
    <row r="37" spans="3:57" ht="16.8" customHeight="1" x14ac:dyDescent="0.25">
      <c r="J37" s="2" t="s">
        <v>21</v>
      </c>
      <c r="S37" s="2" t="s">
        <v>21</v>
      </c>
      <c r="AB37" s="2" t="s">
        <v>21</v>
      </c>
      <c r="BD37" s="3" t="s">
        <v>21</v>
      </c>
      <c r="BE37" s="2" t="s">
        <v>21</v>
      </c>
    </row>
    <row r="38" spans="3:57" ht="19.2" customHeight="1" x14ac:dyDescent="0.25">
      <c r="J38" s="2" t="s">
        <v>21</v>
      </c>
      <c r="S38" s="2" t="s">
        <v>21</v>
      </c>
    </row>
    <row r="39" spans="3:57" x14ac:dyDescent="0.25">
      <c r="J39" s="2" t="s">
        <v>21</v>
      </c>
    </row>
  </sheetData>
  <mergeCells count="57">
    <mergeCell ref="BX5:BZ5"/>
    <mergeCell ref="B3:B4"/>
    <mergeCell ref="D3:D4"/>
    <mergeCell ref="BI5:BK5"/>
    <mergeCell ref="BL5:BN5"/>
    <mergeCell ref="BO5:BQ5"/>
    <mergeCell ref="AZ3:BB3"/>
    <mergeCell ref="AZ5:BB5"/>
    <mergeCell ref="BC3:BE3"/>
    <mergeCell ref="BC5:BE5"/>
    <mergeCell ref="BF5:BH5"/>
    <mergeCell ref="BF3:BH3"/>
    <mergeCell ref="BI3:BK3"/>
    <mergeCell ref="BL3:BN3"/>
    <mergeCell ref="BO3:BQ3"/>
    <mergeCell ref="AQ5:AS5"/>
    <mergeCell ref="AT5:AV5"/>
    <mergeCell ref="AW5:AY5"/>
    <mergeCell ref="AK3:AM3"/>
    <mergeCell ref="AK5:AM5"/>
    <mergeCell ref="AN5:AP5"/>
    <mergeCell ref="AN3:AP3"/>
    <mergeCell ref="AQ3:AS3"/>
    <mergeCell ref="AT3:AV3"/>
    <mergeCell ref="AW3:AY3"/>
    <mergeCell ref="AE5:AG5"/>
    <mergeCell ref="AH3:AJ3"/>
    <mergeCell ref="AH5:AJ5"/>
    <mergeCell ref="Y3:AA3"/>
    <mergeCell ref="Y5:AA5"/>
    <mergeCell ref="AB3:AD3"/>
    <mergeCell ref="AB5:AD5"/>
    <mergeCell ref="V5:X5"/>
    <mergeCell ref="C3:C4"/>
    <mergeCell ref="E3:E4"/>
    <mergeCell ref="F3:F4"/>
    <mergeCell ref="C5:F5"/>
    <mergeCell ref="M3:O3"/>
    <mergeCell ref="M5:O5"/>
    <mergeCell ref="BR5:BT5"/>
    <mergeCell ref="BU3:BW3"/>
    <mergeCell ref="BU5:BW5"/>
    <mergeCell ref="G5:I5"/>
    <mergeCell ref="J5:L5"/>
    <mergeCell ref="G3:I3"/>
    <mergeCell ref="J3:L3"/>
    <mergeCell ref="P3:R3"/>
    <mergeCell ref="P5:R5"/>
    <mergeCell ref="S3:U3"/>
    <mergeCell ref="S5:U5"/>
    <mergeCell ref="V3:X3"/>
    <mergeCell ref="BX3:BZ3"/>
    <mergeCell ref="A3:A4"/>
    <mergeCell ref="BR3:BT3"/>
    <mergeCell ref="AE3:AG3"/>
    <mergeCell ref="B2:L2"/>
    <mergeCell ref="I1:K1"/>
  </mergeCells>
  <pageMargins left="0.39370078740157483" right="0.43307086614173229" top="0.39370078740157483" bottom="0.39370078740157483" header="0.11811023622047245" footer="0.11811023622047245"/>
  <pageSetup paperSize="9" scale="67" fitToWidth="0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Matrix1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2019-11-13T03:36:19Z</dcterms:modified>
</cp:coreProperties>
</file>