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LRYR5DE3kN+aU2uorv4nvbruUWt/Ysv2EmLjZzUWn/co238UmFteBeplEfb7PX4zB+DRA13S1Xi9ZWPlUTJXqA==" workbookSaltValue="sdV8xPn+pWoUi8YvOrqodQ==" workbookSpinCount="100000" lockStructure="1"/>
  <bookViews>
    <workbookView xWindow="0" yWindow="0" windowWidth="23040" windowHeight="9192"/>
  </bookViews>
  <sheets>
    <sheet name="Лист1" sheetId="1" r:id="rId1"/>
  </sheets>
  <definedNames>
    <definedName name="_xlnm._FilterDatabase" localSheetId="0" hidden="1">Лист1!$A$7:$M$58</definedName>
    <definedName name="Z_1E007E6F_693F_4619_A9C2_F23BEAA450E1_.wvu.FilterData" localSheetId="0" hidden="1">Лист1!$A$4:$D$55</definedName>
    <definedName name="Z_266179C7_C197_40CA_B979_A16B5774BB12_.wvu.FilterData" localSheetId="0" hidden="1">Лист1!$A$4:$D$55</definedName>
    <definedName name="Z_266179C7_C197_40CA_B979_A16B5774BB12_.wvu.PrintTitles" localSheetId="0" hidden="1">Лист1!#REF!</definedName>
    <definedName name="Z_571CFDE0_2A91_4DC2_9DB4_CC8D4B0DA437_.wvu.FilterData" localSheetId="0" hidden="1">Лист1!$A$4:$D$55</definedName>
    <definedName name="Z_571CFDE0_2A91_4DC2_9DB4_CC8D4B0DA437_.wvu.PrintTitles" localSheetId="0" hidden="1">Лист1!#REF!</definedName>
    <definedName name="Z_7BD79BBF_646D_4196_9047_13D53767BE86_.wvu.PrintTitles" localSheetId="0" hidden="1">Лист1!#REF!</definedName>
    <definedName name="Z_7DB9AC15_C985_41EC_9E50_ECD70060B24C_.wvu.PrintTitles" localSheetId="0" hidden="1">Лист1!#REF!</definedName>
    <definedName name="Z_9982E5BD_D04F_4FA4_8FD4_48880E087985_.wvu.PrintTitles" localSheetId="0" hidden="1">Лист1!#REF!</definedName>
    <definedName name="Z_9EA3271E_52DE_4280_94A7_DA6C2D9B7F35_.wvu.FilterData" localSheetId="0" hidden="1">Лист1!$A$4:$D$55</definedName>
    <definedName name="Z_E2830DB9_24AE_4C7F_8AC0_7B2E58BBD04E_.wvu.PrintTitles" localSheetId="0" hidden="1">Лист1!#REF!</definedName>
    <definedName name="Z_FD43FCFB_316D_4134_A411_C69ED9B208E7_.wvu.FilterData" localSheetId="0" hidden="1">Лист1!$A$4:$D$55</definedName>
    <definedName name="_xlnm.Print_Titles" localSheetId="0">Лист1!$4:$5</definedName>
    <definedName name="_xlnm.Print_Area" localSheetId="0">Лист1!$A$1:$M$59</definedName>
  </definedNames>
  <calcPr calcId="145621"/>
  <customWorkbookViews>
    <customWorkbookView name="Дудникова Юлия Владимировна - Личное представление" guid="{7DB9AC15-C985-41EC-9E50-ECD70060B24C}" mergeInterval="0" personalView="1" maximized="1" xWindow="-8" yWindow="-8" windowWidth="1936" windowHeight="1056" activeSheetId="1"/>
    <customWorkbookView name="Алексеенко Сергей Васильевич - Личное представление" guid="{9982E5BD-D04F-4FA4-8FD4-48880E087985}" mergeInterval="0" personalView="1" maximized="1" windowWidth="1916" windowHeight="835" activeSheetId="1"/>
    <customWorkbookView name="Медвидь Елена Александровна - Личное представление" guid="{266179C7-C197-40CA-B979-A16B5774BB12}" mergeInterval="0" personalView="1" maximized="1" xWindow="-8" yWindow="-8" windowWidth="1936" windowHeight="1056" activeSheetId="1"/>
    <customWorkbookView name="Герасимова Ксения Анатольевна - Личное представление" guid="{7BD79BBF-646D-4196-9047-13D53767BE86}" mergeInterval="0" personalView="1" maximized="1" xWindow="-8" yWindow="-8" windowWidth="1936" windowHeight="1056" activeSheetId="1"/>
    <customWorkbookView name="Маслова Ксения Ивановна - Личное представление" guid="{E2830DB9-24AE-4C7F-8AC0-7B2E58BBD04E}" mergeInterval="0" personalView="1" maximized="1" xWindow="-1928" yWindow="-8" windowWidth="1936" windowHeight="1096" activeSheetId="1"/>
    <customWorkbookView name="Главинская Юлия Вадимовна - Личное представление" guid="{571CFDE0-2A91-4DC2-9DB4-CC8D4B0DA437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G37" i="1" l="1"/>
  <c r="F29" i="1" l="1"/>
  <c r="J58" i="1" l="1"/>
  <c r="J57" i="1"/>
  <c r="J55" i="1"/>
  <c r="L57" i="1" l="1"/>
  <c r="L58" i="1"/>
  <c r="E21" i="1" l="1"/>
  <c r="I13" i="1"/>
  <c r="L20" i="1" l="1"/>
  <c r="K36" i="1" l="1"/>
  <c r="J36" i="1"/>
  <c r="G36" i="1"/>
  <c r="M36" i="1" l="1"/>
  <c r="L55" i="1"/>
  <c r="L54" i="1" s="1"/>
  <c r="K55" i="1"/>
  <c r="K54" i="1" s="1"/>
  <c r="L26" i="1"/>
  <c r="L31" i="1"/>
  <c r="L32" i="1"/>
  <c r="L16" i="1" l="1"/>
  <c r="L8" i="1"/>
  <c r="G28" i="1"/>
  <c r="J28" i="1"/>
  <c r="M28" i="1" l="1"/>
  <c r="L28" i="1"/>
  <c r="K28" i="1"/>
  <c r="H21" i="1"/>
  <c r="I21" i="1"/>
  <c r="F21" i="1"/>
  <c r="L39" i="1" l="1"/>
  <c r="K39" i="1"/>
  <c r="H33" i="1" l="1"/>
  <c r="K31" i="1" l="1"/>
  <c r="K57" i="1" l="1"/>
  <c r="I56" i="1"/>
  <c r="J56" i="1"/>
  <c r="H56" i="1"/>
  <c r="G57" i="1"/>
  <c r="F56" i="1"/>
  <c r="E56" i="1"/>
  <c r="L56" i="1" l="1"/>
  <c r="M57" i="1"/>
  <c r="J27" i="1" l="1"/>
  <c r="G27" i="1"/>
  <c r="K27" i="1"/>
  <c r="M27" i="1" l="1"/>
  <c r="K58" i="1" l="1"/>
  <c r="G55" i="1"/>
  <c r="G58" i="1"/>
  <c r="G56" i="1" s="1"/>
  <c r="G54" i="1" l="1"/>
  <c r="M55" i="1"/>
  <c r="M54" i="1" s="1"/>
  <c r="M58" i="1"/>
  <c r="M56" i="1"/>
  <c r="K56" i="1"/>
  <c r="F13" i="1" l="1"/>
  <c r="H13" i="1"/>
  <c r="E13" i="1"/>
  <c r="J20" i="1"/>
  <c r="G20" i="1"/>
  <c r="L13" i="1" l="1"/>
  <c r="K13" i="1"/>
  <c r="I38" i="1"/>
  <c r="H38" i="1"/>
  <c r="J39" i="1" l="1"/>
  <c r="F38" i="1"/>
  <c r="G39" i="1"/>
  <c r="M39" i="1" l="1"/>
  <c r="E38" i="1"/>
  <c r="G14" i="1" l="1"/>
  <c r="J40" i="1"/>
  <c r="H50" i="1"/>
  <c r="L37" i="1"/>
  <c r="J37" i="1"/>
  <c r="K37" i="1"/>
  <c r="F33" i="1"/>
  <c r="E33" i="1"/>
  <c r="I33" i="1"/>
  <c r="L51" i="1"/>
  <c r="L30" i="1"/>
  <c r="G40" i="1"/>
  <c r="G38" i="1" s="1"/>
  <c r="L11" i="1"/>
  <c r="J12" i="1"/>
  <c r="J11" i="1"/>
  <c r="H7" i="1"/>
  <c r="I7" i="1"/>
  <c r="J8" i="1"/>
  <c r="J9" i="1"/>
  <c r="J10" i="1"/>
  <c r="J14" i="1"/>
  <c r="J15" i="1"/>
  <c r="J16" i="1"/>
  <c r="J19" i="1"/>
  <c r="J22" i="1"/>
  <c r="J23" i="1"/>
  <c r="J24" i="1"/>
  <c r="J26" i="1"/>
  <c r="H29" i="1"/>
  <c r="I29" i="1"/>
  <c r="J30" i="1"/>
  <c r="J31" i="1"/>
  <c r="J32" i="1"/>
  <c r="J34" i="1"/>
  <c r="J35" i="1"/>
  <c r="H41" i="1"/>
  <c r="I41" i="1"/>
  <c r="J42" i="1"/>
  <c r="J43" i="1"/>
  <c r="J44" i="1"/>
  <c r="H48" i="1"/>
  <c r="I48" i="1"/>
  <c r="J49" i="1"/>
  <c r="J48" i="1" s="1"/>
  <c r="I50" i="1"/>
  <c r="J51" i="1"/>
  <c r="J52" i="1"/>
  <c r="J53" i="1"/>
  <c r="H54" i="1"/>
  <c r="I54" i="1"/>
  <c r="J54" i="1"/>
  <c r="M20" i="1"/>
  <c r="L9" i="1"/>
  <c r="L10" i="1"/>
  <c r="L12" i="1"/>
  <c r="L14" i="1"/>
  <c r="L15" i="1"/>
  <c r="L19" i="1"/>
  <c r="L22" i="1"/>
  <c r="L23" i="1"/>
  <c r="L24" i="1"/>
  <c r="L35" i="1"/>
  <c r="L40" i="1"/>
  <c r="L42" i="1"/>
  <c r="L49" i="1"/>
  <c r="L52" i="1"/>
  <c r="L53" i="1"/>
  <c r="K8" i="1"/>
  <c r="K9" i="1"/>
  <c r="K10" i="1"/>
  <c r="K11" i="1"/>
  <c r="K12" i="1"/>
  <c r="K14" i="1"/>
  <c r="K15" i="1"/>
  <c r="K16" i="1"/>
  <c r="K19" i="1"/>
  <c r="K20" i="1"/>
  <c r="K22" i="1"/>
  <c r="K23" i="1"/>
  <c r="K24" i="1"/>
  <c r="K26" i="1"/>
  <c r="K30" i="1"/>
  <c r="K32" i="1"/>
  <c r="K34" i="1"/>
  <c r="K35" i="1"/>
  <c r="K40" i="1"/>
  <c r="K42" i="1"/>
  <c r="K43" i="1"/>
  <c r="K44" i="1"/>
  <c r="K49" i="1"/>
  <c r="K51" i="1"/>
  <c r="K52" i="1"/>
  <c r="K53" i="1"/>
  <c r="E54" i="1"/>
  <c r="F54" i="1"/>
  <c r="G49" i="1"/>
  <c r="G48" i="1" s="1"/>
  <c r="F48" i="1"/>
  <c r="E48" i="1"/>
  <c r="G52" i="1"/>
  <c r="G53" i="1"/>
  <c r="G51" i="1"/>
  <c r="F50" i="1"/>
  <c r="G43" i="1"/>
  <c r="G44" i="1"/>
  <c r="G42" i="1"/>
  <c r="F41" i="1"/>
  <c r="L38" i="1"/>
  <c r="G35" i="1"/>
  <c r="G34" i="1"/>
  <c r="G31" i="1"/>
  <c r="G32" i="1"/>
  <c r="G30" i="1"/>
  <c r="G23" i="1"/>
  <c r="G24" i="1"/>
  <c r="G26" i="1"/>
  <c r="G22" i="1"/>
  <c r="G15" i="1"/>
  <c r="G16" i="1"/>
  <c r="G19" i="1"/>
  <c r="G8" i="1"/>
  <c r="G9" i="1"/>
  <c r="G10" i="1"/>
  <c r="G11" i="1"/>
  <c r="F7" i="1"/>
  <c r="G12" i="1"/>
  <c r="E50" i="1"/>
  <c r="E41" i="1"/>
  <c r="E29" i="1"/>
  <c r="E7" i="1"/>
  <c r="J38" i="1" l="1"/>
  <c r="M38" i="1" s="1"/>
  <c r="M40" i="1"/>
  <c r="M31" i="1"/>
  <c r="I6" i="1"/>
  <c r="E6" i="1"/>
  <c r="K48" i="1"/>
  <c r="F6" i="1"/>
  <c r="J21" i="1"/>
  <c r="G21" i="1"/>
  <c r="M26" i="1"/>
  <c r="H6" i="1"/>
  <c r="M43" i="1"/>
  <c r="J13" i="1"/>
  <c r="G13" i="1"/>
  <c r="G50" i="1"/>
  <c r="L33" i="1"/>
  <c r="M14" i="1"/>
  <c r="M53" i="1"/>
  <c r="K33" i="1"/>
  <c r="K21" i="1"/>
  <c r="K50" i="1"/>
  <c r="K41" i="1"/>
  <c r="M32" i="1"/>
  <c r="M12" i="1"/>
  <c r="M52" i="1"/>
  <c r="M51" i="1"/>
  <c r="J29" i="1"/>
  <c r="K38" i="1"/>
  <c r="M44" i="1"/>
  <c r="L48" i="1"/>
  <c r="L50" i="1"/>
  <c r="L21" i="1"/>
  <c r="G33" i="1"/>
  <c r="J50" i="1"/>
  <c r="J41" i="1"/>
  <c r="M34" i="1"/>
  <c r="L29" i="1"/>
  <c r="L41" i="1"/>
  <c r="K29" i="1"/>
  <c r="M22" i="1"/>
  <c r="M24" i="1"/>
  <c r="G29" i="1"/>
  <c r="M23" i="1"/>
  <c r="M19" i="1"/>
  <c r="M11" i="1"/>
  <c r="M37" i="1"/>
  <c r="M10" i="1"/>
  <c r="M15" i="1"/>
  <c r="G7" i="1"/>
  <c r="M9" i="1"/>
  <c r="L7" i="1"/>
  <c r="M8" i="1"/>
  <c r="M42" i="1"/>
  <c r="G41" i="1"/>
  <c r="J33" i="1"/>
  <c r="M35" i="1"/>
  <c r="M30" i="1"/>
  <c r="J7" i="1"/>
  <c r="K7" i="1"/>
  <c r="J6" i="1" l="1"/>
  <c r="L6" i="1"/>
  <c r="K6" i="1"/>
  <c r="M13" i="1"/>
  <c r="G6" i="1"/>
  <c r="M50" i="1"/>
  <c r="M29" i="1"/>
  <c r="M33" i="1"/>
  <c r="M41" i="1"/>
  <c r="M21" i="1"/>
  <c r="M7" i="1"/>
  <c r="M6" i="1" l="1"/>
</calcChain>
</file>

<file path=xl/sharedStrings.xml><?xml version="1.0" encoding="utf-8"?>
<sst xmlns="http://schemas.openxmlformats.org/spreadsheetml/2006/main" count="113" uniqueCount="74">
  <si>
    <t>Федеральный проект</t>
  </si>
  <si>
    <t>Демография</t>
  </si>
  <si>
    <t>Финансовая поддержка семей при рождении детей</t>
  </si>
  <si>
    <t>Здравоохранение</t>
  </si>
  <si>
    <t>Борьба с сердечно-сосудистыми заболеваниями</t>
  </si>
  <si>
    <t>Борьба с онкологическими заболеваниями</t>
  </si>
  <si>
    <t>Развитие детского здравоохранения, включая создание современной инфраструктуры оказания медицинской помощи детям</t>
  </si>
  <si>
    <t>Образование</t>
  </si>
  <si>
    <t>Современная школа</t>
  </si>
  <si>
    <t>Социальная активность</t>
  </si>
  <si>
    <t>Жилье и городская среда</t>
  </si>
  <si>
    <t>Формирование комфортной городской среды</t>
  </si>
  <si>
    <t>Экология</t>
  </si>
  <si>
    <t>Сохранение лесов</t>
  </si>
  <si>
    <t>Дорожная сеть</t>
  </si>
  <si>
    <t>Общесистемные меры развития дорожного хозяйства</t>
  </si>
  <si>
    <t>Безопасность дорожного движения</t>
  </si>
  <si>
    <t>Цифровая экономика</t>
  </si>
  <si>
    <t>Нормативное регулирование цифровой среды</t>
  </si>
  <si>
    <t>Информационная инфраструктура</t>
  </si>
  <si>
    <t>Культура</t>
  </si>
  <si>
    <t>Международная кооперация и экспорт</t>
  </si>
  <si>
    <t>Экспорт продукции АПК</t>
  </si>
  <si>
    <t>Обеспечение медицинских организаций системы здравоохранения квалифицированными кадрами</t>
  </si>
  <si>
    <t>Создание единого цифрового контура в здравоохранении на основе 
единой государственной информационной системы здравоохранения (ЕГИСЗ)</t>
  </si>
  <si>
    <t>Цифровая образовательная среда</t>
  </si>
  <si>
    <t>Чистая вода</t>
  </si>
  <si>
    <t>Адресная поддержка повышения производительности труда на предприятиях</t>
  </si>
  <si>
    <t>Акселерация субъектов малого и среднего предпринимательства</t>
  </si>
  <si>
    <t>Успех каждого ребёнка</t>
  </si>
  <si>
    <t>Молодые профессионалы (Повышение конкурентоспособности профессионального образования)</t>
  </si>
  <si>
    <t xml:space="preserve">ВСЕГО </t>
  </si>
  <si>
    <t>Региональный проект от субъекта</t>
  </si>
  <si>
    <t>Производительность труда и поддержка занятости</t>
  </si>
  <si>
    <t>Развитие системы оказания первичной медико-санитарной помощи</t>
  </si>
  <si>
    <t>Жилье</t>
  </si>
  <si>
    <t>Экспорт продукции АПК в Сахалинской области</t>
  </si>
  <si>
    <t>Информационная инфраструктура Сахалинской области</t>
  </si>
  <si>
    <t>Малое и среднее предпринимательство и поддержка индивидуальной предпринимательской инициативы</t>
  </si>
  <si>
    <t>Федеральные ассигнования</t>
  </si>
  <si>
    <t>Областные ассигнования</t>
  </si>
  <si>
    <t>Всего</t>
  </si>
  <si>
    <t>№ п/п</t>
  </si>
  <si>
    <t xml:space="preserve">Акселерация субъектов малого и среднего предпринимательства </t>
  </si>
  <si>
    <t>Процент исполнения</t>
  </si>
  <si>
    <t xml:space="preserve">Cтаршее поколение </t>
  </si>
  <si>
    <t>Укрепление общественного здоровья</t>
  </si>
  <si>
    <t>Спорт-норма жизни</t>
  </si>
  <si>
    <t>Культурная среда</t>
  </si>
  <si>
    <t>Творческие люди</t>
  </si>
  <si>
    <t>Цифровая культура</t>
  </si>
  <si>
    <t>Старшее поколение</t>
  </si>
  <si>
    <t>Создание благоприятных условий для осуществления деятельности самозанятыми гражданами</t>
  </si>
  <si>
    <t>Создание условий для легкого старта и комфортного ведения бизнеса</t>
  </si>
  <si>
    <t xml:space="preserve">Содействие занятости </t>
  </si>
  <si>
    <t>Комплексная система обращения с твердыми коммунальными отходами</t>
  </si>
  <si>
    <t xml:space="preserve">Сохранение лесов </t>
  </si>
  <si>
    <t>Модернизация первичного ззвена здравоохранения</t>
  </si>
  <si>
    <t xml:space="preserve">Модернизация первичного ззвена здравоохранения </t>
  </si>
  <si>
    <t>Туризм и индустрия гостеприимства</t>
  </si>
  <si>
    <t>Повышение доступности туристических продуктов</t>
  </si>
  <si>
    <t xml:space="preserve"> "Развитие системы поддержки молодежи ("Молодежь России")"</t>
  </si>
  <si>
    <t>Развитие туристической инфраструктуры</t>
  </si>
  <si>
    <t>"Патриотическое воспитание граждан Российской Федерации"</t>
  </si>
  <si>
    <t>Обеспечение устойчивого сокращения непригодного для проживания жилищного фонда</t>
  </si>
  <si>
    <t>Объем финансового обепечения,              млн. рублей</t>
  </si>
  <si>
    <t xml:space="preserve">Кассовое исполнение,                                                   млн. рублей </t>
  </si>
  <si>
    <t>Безопасные и качественные дороги</t>
  </si>
  <si>
    <t>Региональная и местная дорожная сеть</t>
  </si>
  <si>
    <t>Оперативная информация об объеме финансового обеспечения, предусмотренного на реализацию национальных проектов на территории Сахалинской области,                                                           по состоянию на 01.07.2023</t>
  </si>
  <si>
    <t>*</t>
  </si>
  <si>
    <t>возможны отклонения после запятой за счет округления.</t>
  </si>
  <si>
    <t>Приложение № 4                                                                                                                                                                к заключению   на отчет об исполнении бюджета за 1 полугодие 2023 года</t>
  </si>
  <si>
    <t>Нацпроект   /программа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</si>
</sst>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12" fillId="0" borderId="0" xfId="0" applyFont="1" applyAlignment="1">
      <alignment horizontal="right" vertical="center"/>
    </xf>
    <xf numFmtId="0" fontId="13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4" fontId="9" fillId="0" borderId="0" xfId="0" applyNumberFormat="1" applyFont="1"/>
    <xf numFmtId="0" fontId="9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vertical="center"/>
    </xf>
    <xf numFmtId="4" fontId="14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 wrapText="1"/>
    </xf>
    <xf numFmtId="0" fontId="15" fillId="0" borderId="1" xfId="0" applyNumberFormat="1" applyFont="1" applyFill="1" applyBorder="1" applyAlignment="1">
      <alignment wrapText="1"/>
    </xf>
    <xf numFmtId="0" fontId="9" fillId="0" borderId="0" xfId="0" applyFon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126"/>
  <sheetViews>
    <sheetView tabSelected="1" zoomScale="75" zoomScaleNormal="75" zoomScaleSheetLayoutView="70" workbookViewId="0">
      <pane ySplit="5" topLeftCell="A32" activePane="bottomLeft" state="frozen"/>
      <selection activeCell="C1" sqref="C1"/>
      <selection pane="bottomLeft" activeCell="D36" sqref="D36"/>
    </sheetView>
  </sheetViews>
  <sheetFormatPr defaultRowHeight="14.4" x14ac:dyDescent="0.3"/>
  <cols>
    <col min="1" max="1" width="4.6640625" style="1" customWidth="1"/>
    <col min="2" max="2" width="13.33203125" style="2" customWidth="1"/>
    <col min="3" max="3" width="48.88671875" customWidth="1"/>
    <col min="4" max="4" width="50" customWidth="1"/>
    <col min="5" max="5" width="13.77734375" style="13" bestFit="1" customWidth="1"/>
    <col min="6" max="6" width="13.21875" style="13" bestFit="1" customWidth="1"/>
    <col min="7" max="7" width="13.77734375" style="13" bestFit="1" customWidth="1"/>
    <col min="8" max="8" width="12.109375" style="13" bestFit="1" customWidth="1"/>
    <col min="9" max="10" width="13.21875" style="13" bestFit="1" customWidth="1"/>
    <col min="11" max="11" width="12" style="13" bestFit="1" customWidth="1"/>
    <col min="12" max="13" width="13.21875" style="13" bestFit="1" customWidth="1"/>
    <col min="14" max="14" width="29.6640625" customWidth="1"/>
    <col min="15" max="15" width="62.6640625" customWidth="1"/>
  </cols>
  <sheetData>
    <row r="1" spans="1:14" s="3" customFormat="1" ht="96" customHeight="1" x14ac:dyDescent="0.35">
      <c r="A1" s="5"/>
      <c r="B1" s="5"/>
      <c r="C1" s="5"/>
      <c r="D1" s="5"/>
      <c r="E1" s="10"/>
      <c r="F1" s="10"/>
      <c r="G1" s="10"/>
      <c r="H1" s="11"/>
      <c r="I1" s="26" t="s">
        <v>72</v>
      </c>
      <c r="J1" s="26"/>
      <c r="K1" s="26"/>
      <c r="L1" s="26"/>
      <c r="M1" s="26"/>
      <c r="N1" s="4"/>
    </row>
    <row r="2" spans="1:14" s="14" customFormat="1" ht="49.5" customHeight="1" x14ac:dyDescent="0.4">
      <c r="A2" s="27" t="s">
        <v>69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2"/>
    </row>
    <row r="3" spans="1:14" ht="27" customHeight="1" x14ac:dyDescent="0.3">
      <c r="A3" s="7"/>
      <c r="B3" s="8"/>
      <c r="C3" s="6"/>
      <c r="D3" s="6"/>
      <c r="E3" s="12"/>
      <c r="F3" s="11"/>
      <c r="G3" s="11"/>
      <c r="H3" s="11"/>
      <c r="I3" s="11"/>
      <c r="J3" s="11"/>
      <c r="K3" s="11"/>
      <c r="L3" s="11"/>
      <c r="M3" s="11"/>
    </row>
    <row r="4" spans="1:14" s="15" customFormat="1" ht="36" customHeight="1" x14ac:dyDescent="0.3">
      <c r="A4" s="25" t="s">
        <v>42</v>
      </c>
      <c r="B4" s="25" t="s">
        <v>73</v>
      </c>
      <c r="C4" s="25" t="s">
        <v>0</v>
      </c>
      <c r="D4" s="25" t="s">
        <v>32</v>
      </c>
      <c r="E4" s="28" t="s">
        <v>65</v>
      </c>
      <c r="F4" s="28"/>
      <c r="G4" s="28"/>
      <c r="H4" s="25" t="s">
        <v>66</v>
      </c>
      <c r="I4" s="25"/>
      <c r="J4" s="25"/>
      <c r="K4" s="25" t="s">
        <v>44</v>
      </c>
      <c r="L4" s="25"/>
      <c r="M4" s="25"/>
    </row>
    <row r="5" spans="1:14" s="16" customFormat="1" ht="26.4" x14ac:dyDescent="0.3">
      <c r="A5" s="25"/>
      <c r="B5" s="25"/>
      <c r="C5" s="25"/>
      <c r="D5" s="25"/>
      <c r="E5" s="21" t="s">
        <v>41</v>
      </c>
      <c r="F5" s="9" t="s">
        <v>39</v>
      </c>
      <c r="G5" s="9" t="s">
        <v>40</v>
      </c>
      <c r="H5" s="9" t="s">
        <v>41</v>
      </c>
      <c r="I5" s="9" t="s">
        <v>39</v>
      </c>
      <c r="J5" s="9" t="s">
        <v>40</v>
      </c>
      <c r="K5" s="9" t="s">
        <v>41</v>
      </c>
      <c r="L5" s="9" t="s">
        <v>39</v>
      </c>
      <c r="M5" s="9" t="s">
        <v>40</v>
      </c>
    </row>
    <row r="6" spans="1:14" s="14" customFormat="1" ht="21" x14ac:dyDescent="0.4">
      <c r="A6" s="29"/>
      <c r="B6" s="30" t="s">
        <v>31</v>
      </c>
      <c r="C6" s="30"/>
      <c r="D6" s="30"/>
      <c r="E6" s="31">
        <f>E7+E13+E21+E29+E33+E38+E41+E45+E48+E50+E54+E56</f>
        <v>31180.959999999999</v>
      </c>
      <c r="F6" s="32">
        <f>F7+F13+F21+F29+F33+F38+F41+F45+F48+F50+F54+F56</f>
        <v>2981.77</v>
      </c>
      <c r="G6" s="31">
        <f t="shared" ref="G6:J6" si="0">G7+G13+G21+G29+G33+G38+G41+G45+G48+G50+G54+G56</f>
        <v>28199.190000000006</v>
      </c>
      <c r="H6" s="31">
        <f t="shared" si="0"/>
        <v>7994.4400000000005</v>
      </c>
      <c r="I6" s="31">
        <f>I7+I13+I21+I29+I33+I38+I41+I45+I48+I50+I54+I56</f>
        <v>1677.0800000000002</v>
      </c>
      <c r="J6" s="31">
        <f t="shared" si="0"/>
        <v>6317.3600000000006</v>
      </c>
      <c r="K6" s="31">
        <f t="shared" ref="K6:L53" si="1">H6/E6*100</f>
        <v>25.638851401624585</v>
      </c>
      <c r="L6" s="33">
        <f t="shared" ref="L6:L55" si="2">I6/F6*100</f>
        <v>56.244445413294798</v>
      </c>
      <c r="M6" s="31">
        <f t="shared" ref="M6:M53" si="3">J6/G6*100</f>
        <v>22.402629295380468</v>
      </c>
      <c r="N6" s="34"/>
    </row>
    <row r="7" spans="1:14" s="35" customFormat="1" ht="21" x14ac:dyDescent="0.4">
      <c r="A7" s="29">
        <v>1</v>
      </c>
      <c r="B7" s="30" t="s">
        <v>1</v>
      </c>
      <c r="C7" s="30"/>
      <c r="D7" s="30"/>
      <c r="E7" s="33">
        <f t="shared" ref="E7:G7" si="4">SUM(E8:E12)</f>
        <v>1921.8999999999999</v>
      </c>
      <c r="F7" s="33">
        <f t="shared" si="4"/>
        <v>500.65</v>
      </c>
      <c r="G7" s="33">
        <f t="shared" si="4"/>
        <v>1421.25</v>
      </c>
      <c r="H7" s="33">
        <f t="shared" ref="H7:J7" si="5">SUM(H8:H12)</f>
        <v>975.3900000000001</v>
      </c>
      <c r="I7" s="33">
        <f t="shared" si="5"/>
        <v>265</v>
      </c>
      <c r="J7" s="33">
        <f t="shared" si="5"/>
        <v>710.39</v>
      </c>
      <c r="K7" s="31">
        <f t="shared" si="1"/>
        <v>50.751339819969829</v>
      </c>
      <c r="L7" s="33">
        <f t="shared" si="2"/>
        <v>52.931189453710182</v>
      </c>
      <c r="M7" s="31">
        <f t="shared" si="3"/>
        <v>49.983465259454704</v>
      </c>
      <c r="N7" s="34"/>
    </row>
    <row r="8" spans="1:14" s="40" customFormat="1" ht="42" x14ac:dyDescent="0.4">
      <c r="A8" s="36"/>
      <c r="B8" s="36"/>
      <c r="C8" s="37" t="s">
        <v>2</v>
      </c>
      <c r="D8" s="37" t="s">
        <v>2</v>
      </c>
      <c r="E8" s="38">
        <v>1081.77</v>
      </c>
      <c r="F8" s="38">
        <v>257.89</v>
      </c>
      <c r="G8" s="38">
        <f t="shared" ref="G8:G11" si="6">E8-F8</f>
        <v>823.88</v>
      </c>
      <c r="H8" s="38">
        <v>545.86</v>
      </c>
      <c r="I8" s="38">
        <v>119.21</v>
      </c>
      <c r="J8" s="38">
        <f t="shared" ref="J8:J12" si="7">H8-I8</f>
        <v>426.65000000000003</v>
      </c>
      <c r="K8" s="39">
        <f t="shared" si="1"/>
        <v>50.459894432273032</v>
      </c>
      <c r="L8" s="38">
        <f>I8/F8*100</f>
        <v>46.225134747372906</v>
      </c>
      <c r="M8" s="39">
        <f t="shared" si="3"/>
        <v>51.785454192358117</v>
      </c>
      <c r="N8" s="34"/>
    </row>
    <row r="9" spans="1:14" s="35" customFormat="1" ht="21" x14ac:dyDescent="0.4">
      <c r="A9" s="36"/>
      <c r="B9" s="36"/>
      <c r="C9" s="37" t="s">
        <v>54</v>
      </c>
      <c r="D9" s="37" t="s">
        <v>54</v>
      </c>
      <c r="E9" s="38">
        <v>173.58</v>
      </c>
      <c r="F9" s="38">
        <v>22.05</v>
      </c>
      <c r="G9" s="38">
        <f t="shared" si="6"/>
        <v>151.53</v>
      </c>
      <c r="H9" s="38">
        <v>64.33</v>
      </c>
      <c r="I9" s="38">
        <v>5.47</v>
      </c>
      <c r="J9" s="38">
        <f t="shared" si="7"/>
        <v>58.86</v>
      </c>
      <c r="K9" s="39">
        <f t="shared" si="1"/>
        <v>37.060721281253592</v>
      </c>
      <c r="L9" s="38">
        <f t="shared" si="2"/>
        <v>24.807256235827662</v>
      </c>
      <c r="M9" s="39">
        <f t="shared" si="3"/>
        <v>38.84379330825579</v>
      </c>
      <c r="N9" s="34"/>
    </row>
    <row r="10" spans="1:14" s="35" customFormat="1" ht="21" x14ac:dyDescent="0.4">
      <c r="A10" s="36"/>
      <c r="B10" s="36"/>
      <c r="C10" s="37" t="s">
        <v>45</v>
      </c>
      <c r="D10" s="37" t="s">
        <v>51</v>
      </c>
      <c r="E10" s="38">
        <v>237.98</v>
      </c>
      <c r="F10" s="38">
        <v>54.48</v>
      </c>
      <c r="G10" s="38">
        <f t="shared" si="6"/>
        <v>183.5</v>
      </c>
      <c r="H10" s="38">
        <v>163.19999999999999</v>
      </c>
      <c r="I10" s="38">
        <v>49.68</v>
      </c>
      <c r="J10" s="38">
        <f t="shared" si="7"/>
        <v>113.51999999999998</v>
      </c>
      <c r="K10" s="39">
        <f t="shared" si="1"/>
        <v>68.577191360618542</v>
      </c>
      <c r="L10" s="38">
        <f t="shared" si="2"/>
        <v>91.189427312775337</v>
      </c>
      <c r="M10" s="39">
        <f t="shared" si="3"/>
        <v>61.863760217983646</v>
      </c>
      <c r="N10" s="34"/>
    </row>
    <row r="11" spans="1:14" s="35" customFormat="1" ht="20.25" customHeight="1" x14ac:dyDescent="0.4">
      <c r="A11" s="36"/>
      <c r="B11" s="36"/>
      <c r="C11" s="37" t="s">
        <v>46</v>
      </c>
      <c r="D11" s="37" t="s">
        <v>46</v>
      </c>
      <c r="E11" s="38">
        <v>3.52</v>
      </c>
      <c r="F11" s="38">
        <v>2.0699999999999998</v>
      </c>
      <c r="G11" s="38">
        <f t="shared" si="6"/>
        <v>1.4500000000000002</v>
      </c>
      <c r="H11" s="38">
        <v>3.52</v>
      </c>
      <c r="I11" s="38">
        <v>2.0699999999999998</v>
      </c>
      <c r="J11" s="38">
        <f t="shared" si="7"/>
        <v>1.4500000000000002</v>
      </c>
      <c r="K11" s="39">
        <f t="shared" si="1"/>
        <v>100</v>
      </c>
      <c r="L11" s="38">
        <f t="shared" si="2"/>
        <v>100</v>
      </c>
      <c r="M11" s="39">
        <f t="shared" si="3"/>
        <v>100</v>
      </c>
      <c r="N11" s="34"/>
    </row>
    <row r="12" spans="1:14" s="40" customFormat="1" ht="21" x14ac:dyDescent="0.4">
      <c r="A12" s="36"/>
      <c r="B12" s="36"/>
      <c r="C12" s="37" t="s">
        <v>47</v>
      </c>
      <c r="D12" s="37" t="s">
        <v>47</v>
      </c>
      <c r="E12" s="38">
        <v>425.05</v>
      </c>
      <c r="F12" s="41">
        <v>164.16</v>
      </c>
      <c r="G12" s="38">
        <f>E12-F12</f>
        <v>260.89</v>
      </c>
      <c r="H12" s="38">
        <v>198.48</v>
      </c>
      <c r="I12" s="38">
        <v>88.57</v>
      </c>
      <c r="J12" s="38">
        <f t="shared" si="7"/>
        <v>109.91</v>
      </c>
      <c r="K12" s="39">
        <f t="shared" si="1"/>
        <v>46.695682860839902</v>
      </c>
      <c r="L12" s="38">
        <f t="shared" si="2"/>
        <v>53.953460038986357</v>
      </c>
      <c r="M12" s="39">
        <f t="shared" si="3"/>
        <v>42.128866572118518</v>
      </c>
      <c r="N12" s="34"/>
    </row>
    <row r="13" spans="1:14" s="35" customFormat="1" ht="21" x14ac:dyDescent="0.4">
      <c r="A13" s="29">
        <v>2</v>
      </c>
      <c r="B13" s="30" t="s">
        <v>3</v>
      </c>
      <c r="C13" s="30"/>
      <c r="D13" s="30"/>
      <c r="E13" s="33">
        <f>SUM(E14:E20)</f>
        <v>1363.3899999999999</v>
      </c>
      <c r="F13" s="33">
        <f t="shared" ref="F13:J13" si="8">SUM(F14:F20)</f>
        <v>648.04</v>
      </c>
      <c r="G13" s="33">
        <f t="shared" si="8"/>
        <v>715.34999999999991</v>
      </c>
      <c r="H13" s="33">
        <f t="shared" si="8"/>
        <v>455.36</v>
      </c>
      <c r="I13" s="33">
        <f t="shared" si="8"/>
        <v>218.11</v>
      </c>
      <c r="J13" s="33">
        <f t="shared" si="8"/>
        <v>237.25</v>
      </c>
      <c r="K13" s="39">
        <f t="shared" si="1"/>
        <v>33.399100770872607</v>
      </c>
      <c r="L13" s="38">
        <f t="shared" si="2"/>
        <v>33.656873032528864</v>
      </c>
      <c r="M13" s="39">
        <f t="shared" si="3"/>
        <v>33.165583280911449</v>
      </c>
      <c r="N13" s="34"/>
    </row>
    <row r="14" spans="1:14" s="35" customFormat="1" ht="38.25" customHeight="1" x14ac:dyDescent="0.4">
      <c r="A14" s="36"/>
      <c r="B14" s="36"/>
      <c r="C14" s="37" t="s">
        <v>34</v>
      </c>
      <c r="D14" s="37" t="s">
        <v>34</v>
      </c>
      <c r="E14" s="38">
        <v>413.85</v>
      </c>
      <c r="F14" s="38">
        <v>223.84</v>
      </c>
      <c r="G14" s="38">
        <f>E14-F14</f>
        <v>190.01000000000002</v>
      </c>
      <c r="H14" s="38">
        <v>178.62</v>
      </c>
      <c r="I14" s="38">
        <v>96.61</v>
      </c>
      <c r="J14" s="38">
        <f>H14-I14</f>
        <v>82.01</v>
      </c>
      <c r="K14" s="39">
        <f t="shared" si="1"/>
        <v>43.160565422254436</v>
      </c>
      <c r="L14" s="38">
        <f t="shared" si="2"/>
        <v>43.160293066476051</v>
      </c>
      <c r="M14" s="39">
        <f t="shared" si="3"/>
        <v>43.160886269143731</v>
      </c>
      <c r="N14" s="34"/>
    </row>
    <row r="15" spans="1:14" s="35" customFormat="1" ht="42" x14ac:dyDescent="0.4">
      <c r="A15" s="36"/>
      <c r="B15" s="36"/>
      <c r="C15" s="37" t="s">
        <v>4</v>
      </c>
      <c r="D15" s="37" t="s">
        <v>4</v>
      </c>
      <c r="E15" s="38">
        <v>60.93</v>
      </c>
      <c r="F15" s="38">
        <v>41.91</v>
      </c>
      <c r="G15" s="38">
        <f t="shared" ref="G15:G20" si="9">E15-F15</f>
        <v>19.020000000000003</v>
      </c>
      <c r="H15" s="38">
        <v>57.3</v>
      </c>
      <c r="I15" s="38">
        <v>39.270000000000003</v>
      </c>
      <c r="J15" s="38">
        <f t="shared" ref="J15:J20" si="10">H15-I15</f>
        <v>18.029999999999994</v>
      </c>
      <c r="K15" s="39">
        <f t="shared" si="1"/>
        <v>94.04234367306745</v>
      </c>
      <c r="L15" s="38">
        <f t="shared" si="2"/>
        <v>93.700787401574814</v>
      </c>
      <c r="M15" s="39">
        <f t="shared" si="3"/>
        <v>94.794952681387969</v>
      </c>
      <c r="N15" s="34"/>
    </row>
    <row r="16" spans="1:14" s="35" customFormat="1" ht="42" x14ac:dyDescent="0.4">
      <c r="A16" s="36"/>
      <c r="B16" s="36"/>
      <c r="C16" s="37" t="s">
        <v>5</v>
      </c>
      <c r="D16" s="37" t="s">
        <v>5</v>
      </c>
      <c r="E16" s="38">
        <v>19.489999999999998</v>
      </c>
      <c r="F16" s="38">
        <v>19.489999999999998</v>
      </c>
      <c r="G16" s="38">
        <f t="shared" si="9"/>
        <v>0</v>
      </c>
      <c r="H16" s="38">
        <v>19.489999999999998</v>
      </c>
      <c r="I16" s="38">
        <v>19.489999999999998</v>
      </c>
      <c r="J16" s="38">
        <f t="shared" si="10"/>
        <v>0</v>
      </c>
      <c r="K16" s="39">
        <f t="shared" si="1"/>
        <v>100</v>
      </c>
      <c r="L16" s="38">
        <f>I16/F16*100</f>
        <v>100</v>
      </c>
      <c r="M16" s="39"/>
      <c r="N16" s="34"/>
    </row>
    <row r="17" spans="1:14" s="35" customFormat="1" ht="107.4" hidden="1" customHeight="1" x14ac:dyDescent="0.4">
      <c r="A17" s="36"/>
      <c r="B17" s="36"/>
      <c r="C17" s="37" t="s">
        <v>6</v>
      </c>
      <c r="D17" s="37" t="s">
        <v>6</v>
      </c>
      <c r="E17" s="38"/>
      <c r="F17" s="38"/>
      <c r="G17" s="38"/>
      <c r="H17" s="38"/>
      <c r="I17" s="38"/>
      <c r="J17" s="38"/>
      <c r="K17" s="39"/>
      <c r="L17" s="38"/>
      <c r="M17" s="39"/>
      <c r="N17" s="34"/>
    </row>
    <row r="18" spans="1:14" s="35" customFormat="1" ht="107.4" hidden="1" customHeight="1" x14ac:dyDescent="0.4">
      <c r="A18" s="36"/>
      <c r="B18" s="36"/>
      <c r="C18" s="37" t="s">
        <v>23</v>
      </c>
      <c r="D18" s="37" t="s">
        <v>23</v>
      </c>
      <c r="E18" s="38"/>
      <c r="F18" s="38"/>
      <c r="G18" s="38"/>
      <c r="H18" s="38"/>
      <c r="I18" s="38"/>
      <c r="J18" s="38"/>
      <c r="K18" s="39"/>
      <c r="L18" s="38"/>
      <c r="M18" s="39"/>
      <c r="N18" s="34"/>
    </row>
    <row r="19" spans="1:14" s="14" customFormat="1" ht="115.2" customHeight="1" x14ac:dyDescent="0.4">
      <c r="A19" s="36"/>
      <c r="B19" s="36"/>
      <c r="C19" s="37" t="s">
        <v>24</v>
      </c>
      <c r="D19" s="37" t="s">
        <v>24</v>
      </c>
      <c r="E19" s="38">
        <v>177.69</v>
      </c>
      <c r="F19" s="38">
        <v>16.87</v>
      </c>
      <c r="G19" s="38">
        <f t="shared" si="9"/>
        <v>160.82</v>
      </c>
      <c r="H19" s="38">
        <v>11.83</v>
      </c>
      <c r="I19" s="38">
        <v>0</v>
      </c>
      <c r="J19" s="38">
        <f t="shared" si="10"/>
        <v>11.83</v>
      </c>
      <c r="K19" s="39">
        <f t="shared" si="1"/>
        <v>6.6576622207214813</v>
      </c>
      <c r="L19" s="38">
        <f t="shared" si="2"/>
        <v>0</v>
      </c>
      <c r="M19" s="39">
        <f t="shared" si="3"/>
        <v>7.3560502425071501</v>
      </c>
      <c r="N19" s="34"/>
    </row>
    <row r="20" spans="1:14" s="14" customFormat="1" ht="42" x14ac:dyDescent="0.4">
      <c r="A20" s="36"/>
      <c r="B20" s="36"/>
      <c r="C20" s="42" t="s">
        <v>58</v>
      </c>
      <c r="D20" s="42" t="s">
        <v>57</v>
      </c>
      <c r="E20" s="38">
        <v>691.43</v>
      </c>
      <c r="F20" s="38">
        <v>345.93</v>
      </c>
      <c r="G20" s="38">
        <f t="shared" si="9"/>
        <v>345.49999999999994</v>
      </c>
      <c r="H20" s="38">
        <v>188.12</v>
      </c>
      <c r="I20" s="38">
        <v>62.74</v>
      </c>
      <c r="J20" s="38">
        <f t="shared" si="10"/>
        <v>125.38</v>
      </c>
      <c r="K20" s="39">
        <f t="shared" si="1"/>
        <v>27.207381802930165</v>
      </c>
      <c r="L20" s="38">
        <f t="shared" si="2"/>
        <v>18.136617234700662</v>
      </c>
      <c r="M20" s="39">
        <f t="shared" si="3"/>
        <v>36.289435600578877</v>
      </c>
      <c r="N20" s="34"/>
    </row>
    <row r="21" spans="1:14" s="35" customFormat="1" ht="21" x14ac:dyDescent="0.4">
      <c r="A21" s="29">
        <v>3</v>
      </c>
      <c r="B21" s="30" t="s">
        <v>7</v>
      </c>
      <c r="C21" s="30"/>
      <c r="D21" s="30"/>
      <c r="E21" s="33">
        <f>SUM(E22:E28)</f>
        <v>748.15999999999985</v>
      </c>
      <c r="F21" s="33">
        <f>SUM(F22:F28)</f>
        <v>151.54000000000002</v>
      </c>
      <c r="G21" s="33">
        <f t="shared" ref="G21:J21" si="11">SUM(G22:G28)</f>
        <v>596.62</v>
      </c>
      <c r="H21" s="33">
        <f t="shared" si="11"/>
        <v>354.32000000000005</v>
      </c>
      <c r="I21" s="33">
        <f t="shared" si="11"/>
        <v>78.53</v>
      </c>
      <c r="J21" s="33">
        <f t="shared" si="11"/>
        <v>275.79000000000002</v>
      </c>
      <c r="K21" s="31">
        <f t="shared" si="1"/>
        <v>47.358853721129186</v>
      </c>
      <c r="L21" s="33">
        <f t="shared" si="2"/>
        <v>51.82130130658571</v>
      </c>
      <c r="M21" s="31">
        <f t="shared" si="3"/>
        <v>46.225403104153401</v>
      </c>
      <c r="N21" s="34"/>
    </row>
    <row r="22" spans="1:14" s="40" customFormat="1" ht="21" x14ac:dyDescent="0.4">
      <c r="A22" s="36"/>
      <c r="B22" s="36"/>
      <c r="C22" s="42" t="s">
        <v>8</v>
      </c>
      <c r="D22" s="42" t="s">
        <v>8</v>
      </c>
      <c r="E22" s="38">
        <v>568.84</v>
      </c>
      <c r="F22" s="38">
        <v>58.96</v>
      </c>
      <c r="G22" s="38">
        <f>E22-F22</f>
        <v>509.88000000000005</v>
      </c>
      <c r="H22" s="38">
        <v>278.29000000000002</v>
      </c>
      <c r="I22" s="38">
        <v>41.41</v>
      </c>
      <c r="J22" s="38">
        <f>H22-I22</f>
        <v>236.88000000000002</v>
      </c>
      <c r="K22" s="39">
        <f t="shared" si="1"/>
        <v>48.922368328528229</v>
      </c>
      <c r="L22" s="38">
        <f t="shared" si="2"/>
        <v>70.234056987788335</v>
      </c>
      <c r="M22" s="39">
        <f t="shared" si="3"/>
        <v>46.457990115321252</v>
      </c>
      <c r="N22" s="34"/>
    </row>
    <row r="23" spans="1:14" s="35" customFormat="1" ht="21" x14ac:dyDescent="0.4">
      <c r="A23" s="36"/>
      <c r="B23" s="36"/>
      <c r="C23" s="42" t="s">
        <v>29</v>
      </c>
      <c r="D23" s="42" t="s">
        <v>29</v>
      </c>
      <c r="E23" s="38">
        <v>9.8000000000000007</v>
      </c>
      <c r="F23" s="38">
        <v>2.1800000000000002</v>
      </c>
      <c r="G23" s="38">
        <f t="shared" ref="G23:G28" si="12">E23-F23</f>
        <v>7.620000000000001</v>
      </c>
      <c r="H23" s="38">
        <v>2.15</v>
      </c>
      <c r="I23" s="38">
        <v>1.27</v>
      </c>
      <c r="J23" s="38">
        <f t="shared" ref="J23:J28" si="13">H23-I23</f>
        <v>0.87999999999999989</v>
      </c>
      <c r="K23" s="39">
        <f t="shared" si="1"/>
        <v>21.938775510204078</v>
      </c>
      <c r="L23" s="38">
        <f t="shared" si="2"/>
        <v>58.256880733944946</v>
      </c>
      <c r="M23" s="39">
        <f t="shared" si="3"/>
        <v>11.548556430446192</v>
      </c>
      <c r="N23" s="34"/>
    </row>
    <row r="24" spans="1:14" s="35" customFormat="1" ht="20.25" customHeight="1" x14ac:dyDescent="0.4">
      <c r="A24" s="36"/>
      <c r="B24" s="36"/>
      <c r="C24" s="42" t="s">
        <v>25</v>
      </c>
      <c r="D24" s="42" t="s">
        <v>25</v>
      </c>
      <c r="E24" s="38">
        <v>63.94</v>
      </c>
      <c r="F24" s="38">
        <v>37.72</v>
      </c>
      <c r="G24" s="38">
        <f t="shared" si="12"/>
        <v>26.22</v>
      </c>
      <c r="H24" s="38">
        <v>1.06</v>
      </c>
      <c r="I24" s="38">
        <v>0.62</v>
      </c>
      <c r="J24" s="38">
        <f t="shared" si="13"/>
        <v>0.44000000000000006</v>
      </c>
      <c r="K24" s="39">
        <f t="shared" si="1"/>
        <v>1.6578041914294652</v>
      </c>
      <c r="L24" s="38">
        <f t="shared" si="2"/>
        <v>1.6436903499469777</v>
      </c>
      <c r="M24" s="39">
        <f t="shared" si="3"/>
        <v>1.6781083142639208</v>
      </c>
      <c r="N24" s="34"/>
    </row>
    <row r="25" spans="1:14" s="35" customFormat="1" ht="107.4" hidden="1" x14ac:dyDescent="0.4">
      <c r="A25" s="36"/>
      <c r="B25" s="36"/>
      <c r="C25" s="42" t="s">
        <v>30</v>
      </c>
      <c r="D25" s="42" t="s">
        <v>30</v>
      </c>
      <c r="E25" s="38"/>
      <c r="F25" s="38"/>
      <c r="G25" s="38"/>
      <c r="H25" s="38"/>
      <c r="I25" s="38"/>
      <c r="J25" s="38"/>
      <c r="K25" s="39"/>
      <c r="L25" s="38"/>
      <c r="M25" s="39"/>
      <c r="N25" s="34"/>
    </row>
    <row r="26" spans="1:14" s="35" customFormat="1" ht="21" x14ac:dyDescent="0.4">
      <c r="A26" s="36"/>
      <c r="B26" s="36"/>
      <c r="C26" s="42" t="s">
        <v>9</v>
      </c>
      <c r="D26" s="42" t="s">
        <v>9</v>
      </c>
      <c r="E26" s="38">
        <v>26.61</v>
      </c>
      <c r="F26" s="38">
        <v>6.26</v>
      </c>
      <c r="G26" s="38">
        <f t="shared" si="12"/>
        <v>20.350000000000001</v>
      </c>
      <c r="H26" s="38">
        <v>21.61</v>
      </c>
      <c r="I26" s="38">
        <v>5.2</v>
      </c>
      <c r="J26" s="38">
        <f t="shared" si="13"/>
        <v>16.41</v>
      </c>
      <c r="K26" s="39">
        <f t="shared" si="1"/>
        <v>81.210071401728683</v>
      </c>
      <c r="L26" s="38">
        <f t="shared" si="2"/>
        <v>83.067092651757193</v>
      </c>
      <c r="M26" s="39">
        <f t="shared" si="3"/>
        <v>80.638820638820633</v>
      </c>
      <c r="N26" s="34"/>
    </row>
    <row r="27" spans="1:14" s="35" customFormat="1" ht="42" x14ac:dyDescent="0.4">
      <c r="A27" s="36"/>
      <c r="B27" s="36"/>
      <c r="C27" s="42" t="s">
        <v>61</v>
      </c>
      <c r="D27" s="42" t="s">
        <v>61</v>
      </c>
      <c r="E27" s="38">
        <v>0.3</v>
      </c>
      <c r="F27" s="38">
        <v>0</v>
      </c>
      <c r="G27" s="38">
        <f t="shared" si="12"/>
        <v>0.3</v>
      </c>
      <c r="H27" s="38">
        <v>0.3</v>
      </c>
      <c r="I27" s="38">
        <v>0</v>
      </c>
      <c r="J27" s="38">
        <f t="shared" si="13"/>
        <v>0.3</v>
      </c>
      <c r="K27" s="39">
        <f t="shared" si="1"/>
        <v>100</v>
      </c>
      <c r="L27" s="38">
        <v>0</v>
      </c>
      <c r="M27" s="39">
        <f t="shared" si="3"/>
        <v>100</v>
      </c>
      <c r="N27" s="34"/>
    </row>
    <row r="28" spans="1:14" s="35" customFormat="1" ht="49.5" customHeight="1" x14ac:dyDescent="0.4">
      <c r="A28" s="36"/>
      <c r="B28" s="36"/>
      <c r="C28" s="43" t="s">
        <v>63</v>
      </c>
      <c r="D28" s="43" t="s">
        <v>63</v>
      </c>
      <c r="E28" s="38">
        <v>78.67</v>
      </c>
      <c r="F28" s="38">
        <v>46.42</v>
      </c>
      <c r="G28" s="38">
        <f t="shared" si="12"/>
        <v>32.25</v>
      </c>
      <c r="H28" s="38">
        <v>50.91</v>
      </c>
      <c r="I28" s="38">
        <v>30.03</v>
      </c>
      <c r="J28" s="38">
        <f t="shared" si="13"/>
        <v>20.879999999999995</v>
      </c>
      <c r="K28" s="39">
        <f t="shared" si="1"/>
        <v>64.71335960340663</v>
      </c>
      <c r="L28" s="38">
        <f t="shared" si="2"/>
        <v>64.691943127962077</v>
      </c>
      <c r="M28" s="39">
        <f t="shared" si="3"/>
        <v>64.744186046511615</v>
      </c>
      <c r="N28" s="34"/>
    </row>
    <row r="29" spans="1:14" s="35" customFormat="1" ht="33.75" customHeight="1" x14ac:dyDescent="0.4">
      <c r="A29" s="29">
        <v>4</v>
      </c>
      <c r="B29" s="30" t="s">
        <v>20</v>
      </c>
      <c r="C29" s="30"/>
      <c r="D29" s="30"/>
      <c r="E29" s="33">
        <f t="shared" ref="E29:G29" si="14">SUM(E30:E32)</f>
        <v>622.7700000000001</v>
      </c>
      <c r="F29" s="33">
        <f>SUM(F30:F32)</f>
        <v>127.95</v>
      </c>
      <c r="G29" s="33">
        <f t="shared" si="14"/>
        <v>494.82000000000005</v>
      </c>
      <c r="H29" s="33">
        <f t="shared" ref="H29:J29" si="15">SUM(H30:H32)</f>
        <v>163.69999999999999</v>
      </c>
      <c r="I29" s="33">
        <f t="shared" si="15"/>
        <v>42.96</v>
      </c>
      <c r="J29" s="33">
        <f t="shared" si="15"/>
        <v>120.74</v>
      </c>
      <c r="K29" s="31">
        <f t="shared" si="1"/>
        <v>26.285787690479623</v>
      </c>
      <c r="L29" s="31">
        <f t="shared" si="1"/>
        <v>33.575615474794837</v>
      </c>
      <c r="M29" s="31">
        <f t="shared" si="3"/>
        <v>24.400792207267287</v>
      </c>
      <c r="N29" s="34"/>
    </row>
    <row r="30" spans="1:14" s="40" customFormat="1" ht="21" x14ac:dyDescent="0.4">
      <c r="A30" s="36"/>
      <c r="B30" s="36"/>
      <c r="C30" s="37" t="s">
        <v>48</v>
      </c>
      <c r="D30" s="37" t="s">
        <v>48</v>
      </c>
      <c r="E30" s="38">
        <v>607.32000000000005</v>
      </c>
      <c r="F30" s="38">
        <v>120</v>
      </c>
      <c r="G30" s="38">
        <f>E30-F30</f>
        <v>487.32000000000005</v>
      </c>
      <c r="H30" s="38">
        <v>156.41999999999999</v>
      </c>
      <c r="I30" s="38">
        <v>36.76</v>
      </c>
      <c r="J30" s="38">
        <f>H30-I30</f>
        <v>119.66</v>
      </c>
      <c r="K30" s="39">
        <f t="shared" si="1"/>
        <v>25.755779490219322</v>
      </c>
      <c r="L30" s="39">
        <f t="shared" si="1"/>
        <v>30.633333333333329</v>
      </c>
      <c r="M30" s="39">
        <f t="shared" si="3"/>
        <v>24.554707379134857</v>
      </c>
      <c r="N30" s="34"/>
    </row>
    <row r="31" spans="1:14" s="35" customFormat="1" ht="21" x14ac:dyDescent="0.4">
      <c r="A31" s="36"/>
      <c r="B31" s="36"/>
      <c r="C31" s="37" t="s">
        <v>49</v>
      </c>
      <c r="D31" s="37" t="s">
        <v>49</v>
      </c>
      <c r="E31" s="38">
        <v>3.46</v>
      </c>
      <c r="F31" s="38">
        <v>0.45</v>
      </c>
      <c r="G31" s="38">
        <f t="shared" ref="G31:G32" si="16">E31-F31</f>
        <v>3.01</v>
      </c>
      <c r="H31" s="38">
        <v>0.76</v>
      </c>
      <c r="I31" s="38">
        <v>0.45</v>
      </c>
      <c r="J31" s="38">
        <f t="shared" ref="J31:J32" si="17">H31-I31</f>
        <v>0.31</v>
      </c>
      <c r="K31" s="39">
        <f t="shared" si="1"/>
        <v>21.965317919075144</v>
      </c>
      <c r="L31" s="39">
        <f t="shared" si="1"/>
        <v>100</v>
      </c>
      <c r="M31" s="39">
        <f t="shared" si="3"/>
        <v>10.299003322259138</v>
      </c>
      <c r="N31" s="34"/>
    </row>
    <row r="32" spans="1:14" s="35" customFormat="1" ht="33" customHeight="1" x14ac:dyDescent="0.4">
      <c r="A32" s="36"/>
      <c r="B32" s="36"/>
      <c r="C32" s="37" t="s">
        <v>50</v>
      </c>
      <c r="D32" s="37" t="s">
        <v>50</v>
      </c>
      <c r="E32" s="38">
        <v>11.99</v>
      </c>
      <c r="F32" s="38">
        <v>7.5</v>
      </c>
      <c r="G32" s="38">
        <f t="shared" si="16"/>
        <v>4.49</v>
      </c>
      <c r="H32" s="38">
        <v>6.52</v>
      </c>
      <c r="I32" s="38">
        <v>5.75</v>
      </c>
      <c r="J32" s="38">
        <f t="shared" si="17"/>
        <v>0.76999999999999957</v>
      </c>
      <c r="K32" s="39">
        <f t="shared" si="1"/>
        <v>54.378648874061717</v>
      </c>
      <c r="L32" s="39">
        <f t="shared" si="1"/>
        <v>76.666666666666671</v>
      </c>
      <c r="M32" s="39">
        <f t="shared" si="3"/>
        <v>17.149220489977719</v>
      </c>
      <c r="N32" s="34"/>
    </row>
    <row r="33" spans="1:14" s="35" customFormat="1" ht="28.5" customHeight="1" x14ac:dyDescent="0.4">
      <c r="A33" s="29">
        <v>5</v>
      </c>
      <c r="B33" s="30" t="s">
        <v>10</v>
      </c>
      <c r="C33" s="30"/>
      <c r="D33" s="30"/>
      <c r="E33" s="33">
        <f>SUM(E34:E37)</f>
        <v>22709.1</v>
      </c>
      <c r="F33" s="33">
        <f t="shared" ref="F33:J33" si="18">SUM(F34:F37)</f>
        <v>289.56</v>
      </c>
      <c r="G33" s="33">
        <f t="shared" si="18"/>
        <v>22419.54</v>
      </c>
      <c r="H33" s="33">
        <f>SUM(H34:H37)</f>
        <v>4629.4399999999996</v>
      </c>
      <c r="I33" s="33">
        <f t="shared" si="18"/>
        <v>183.57</v>
      </c>
      <c r="J33" s="33">
        <f t="shared" si="18"/>
        <v>4445.87</v>
      </c>
      <c r="K33" s="31">
        <f t="shared" si="1"/>
        <v>20.385836514877294</v>
      </c>
      <c r="L33" s="31">
        <f t="shared" ref="L33" si="19">I33/F33*100</f>
        <v>63.396187318690423</v>
      </c>
      <c r="M33" s="31">
        <f t="shared" si="3"/>
        <v>19.830335501977292</v>
      </c>
      <c r="N33" s="34"/>
    </row>
    <row r="34" spans="1:14" s="35" customFormat="1" ht="21" x14ac:dyDescent="0.4">
      <c r="A34" s="36"/>
      <c r="B34" s="36"/>
      <c r="C34" s="42" t="s">
        <v>35</v>
      </c>
      <c r="D34" s="42" t="s">
        <v>35</v>
      </c>
      <c r="E34" s="38">
        <v>1120.81</v>
      </c>
      <c r="F34" s="38">
        <v>0</v>
      </c>
      <c r="G34" s="38">
        <f>E34-F34</f>
        <v>1120.81</v>
      </c>
      <c r="H34" s="38">
        <v>552.71</v>
      </c>
      <c r="I34" s="38">
        <v>0</v>
      </c>
      <c r="J34" s="38">
        <f>H34-I34</f>
        <v>552.71</v>
      </c>
      <c r="K34" s="39">
        <f t="shared" si="1"/>
        <v>49.313442956433299</v>
      </c>
      <c r="L34" s="38"/>
      <c r="M34" s="39">
        <f t="shared" si="3"/>
        <v>49.313442956433299</v>
      </c>
      <c r="N34" s="34"/>
    </row>
    <row r="35" spans="1:14" s="35" customFormat="1" ht="42" x14ac:dyDescent="0.4">
      <c r="A35" s="36"/>
      <c r="B35" s="36"/>
      <c r="C35" s="42" t="s">
        <v>11</v>
      </c>
      <c r="D35" s="42" t="s">
        <v>11</v>
      </c>
      <c r="E35" s="38">
        <v>911.41</v>
      </c>
      <c r="F35" s="38">
        <v>190.5</v>
      </c>
      <c r="G35" s="38">
        <f t="shared" ref="G35:G36" si="20">E35-F35</f>
        <v>720.91</v>
      </c>
      <c r="H35" s="38">
        <v>181.15</v>
      </c>
      <c r="I35" s="38">
        <v>119.86</v>
      </c>
      <c r="J35" s="38">
        <f t="shared" ref="J35:J37" si="21">H35-I35</f>
        <v>61.290000000000006</v>
      </c>
      <c r="K35" s="39">
        <f t="shared" si="1"/>
        <v>19.875796842255408</v>
      </c>
      <c r="L35" s="38">
        <f t="shared" si="2"/>
        <v>62.918635170603679</v>
      </c>
      <c r="M35" s="39">
        <f t="shared" si="3"/>
        <v>8.5017547266649096</v>
      </c>
      <c r="N35" s="34"/>
    </row>
    <row r="36" spans="1:14" s="35" customFormat="1" ht="63" x14ac:dyDescent="0.4">
      <c r="A36" s="36"/>
      <c r="B36" s="36"/>
      <c r="C36" s="42" t="s">
        <v>64</v>
      </c>
      <c r="D36" s="42" t="s">
        <v>64</v>
      </c>
      <c r="E36" s="38">
        <v>20468.78</v>
      </c>
      <c r="F36" s="38">
        <v>0</v>
      </c>
      <c r="G36" s="38">
        <f t="shared" si="20"/>
        <v>20468.78</v>
      </c>
      <c r="H36" s="38">
        <v>3773.92</v>
      </c>
      <c r="I36" s="38">
        <v>0</v>
      </c>
      <c r="J36" s="38">
        <f t="shared" si="21"/>
        <v>3773.92</v>
      </c>
      <c r="K36" s="39">
        <f t="shared" ref="K36" si="22">H36/E36*100</f>
        <v>18.43744473290543</v>
      </c>
      <c r="L36" s="38"/>
      <c r="M36" s="39">
        <f t="shared" ref="M36" si="23">J36/G36*100</f>
        <v>18.43744473290543</v>
      </c>
      <c r="N36" s="34"/>
    </row>
    <row r="37" spans="1:14" s="35" customFormat="1" ht="30.6" customHeight="1" x14ac:dyDescent="0.4">
      <c r="A37" s="36"/>
      <c r="B37" s="36"/>
      <c r="C37" s="42" t="s">
        <v>26</v>
      </c>
      <c r="D37" s="42" t="s">
        <v>26</v>
      </c>
      <c r="E37" s="38">
        <v>208.1</v>
      </c>
      <c r="F37" s="38">
        <v>99.06</v>
      </c>
      <c r="G37" s="38">
        <f>E37-F37</f>
        <v>109.03999999999999</v>
      </c>
      <c r="H37" s="38">
        <v>121.66</v>
      </c>
      <c r="I37" s="38">
        <v>63.71</v>
      </c>
      <c r="J37" s="38">
        <f t="shared" si="21"/>
        <v>57.949999999999996</v>
      </c>
      <c r="K37" s="39">
        <f t="shared" si="1"/>
        <v>58.462277751081217</v>
      </c>
      <c r="L37" s="38">
        <f t="shared" si="2"/>
        <v>64.31455683424187</v>
      </c>
      <c r="M37" s="39">
        <f t="shared" si="3"/>
        <v>53.145634629493763</v>
      </c>
      <c r="N37" s="34"/>
    </row>
    <row r="38" spans="1:14" s="35" customFormat="1" ht="21" x14ac:dyDescent="0.4">
      <c r="A38" s="29">
        <v>6</v>
      </c>
      <c r="B38" s="30" t="s">
        <v>12</v>
      </c>
      <c r="C38" s="30"/>
      <c r="D38" s="30"/>
      <c r="E38" s="33">
        <f>SUM(E39:E40)</f>
        <v>47.06</v>
      </c>
      <c r="F38" s="33">
        <f>SUM(F39:F40)</f>
        <v>47.01</v>
      </c>
      <c r="G38" s="33">
        <f>SUM(G39:G40)</f>
        <v>5.0000000000004263E-2</v>
      </c>
      <c r="H38" s="33">
        <f>SUM(H39:H40)</f>
        <v>33.909999999999997</v>
      </c>
      <c r="I38" s="33">
        <f>SUM(I39:I40)</f>
        <v>33.86</v>
      </c>
      <c r="J38" s="33">
        <f t="shared" ref="J38" si="24">SUM(J40:J40)</f>
        <v>4.9999999999997158E-2</v>
      </c>
      <c r="K38" s="31">
        <f t="shared" si="1"/>
        <v>72.056948576285578</v>
      </c>
      <c r="L38" s="33">
        <f t="shared" si="2"/>
        <v>72.027228249308664</v>
      </c>
      <c r="M38" s="31">
        <f t="shared" si="3"/>
        <v>99.999999999985789</v>
      </c>
      <c r="N38" s="34"/>
    </row>
    <row r="39" spans="1:14" s="44" customFormat="1" ht="107.4" hidden="1" x14ac:dyDescent="0.4">
      <c r="A39" s="30"/>
      <c r="B39" s="30"/>
      <c r="C39" s="42" t="s">
        <v>55</v>
      </c>
      <c r="D39" s="42" t="s">
        <v>55</v>
      </c>
      <c r="E39" s="38">
        <v>0</v>
      </c>
      <c r="F39" s="38"/>
      <c r="G39" s="38">
        <f>E39-F39</f>
        <v>0</v>
      </c>
      <c r="H39" s="38"/>
      <c r="I39" s="38"/>
      <c r="J39" s="38">
        <f>H39-I39</f>
        <v>0</v>
      </c>
      <c r="K39" s="39" t="e">
        <f t="shared" si="1"/>
        <v>#DIV/0!</v>
      </c>
      <c r="L39" s="38" t="e">
        <f t="shared" si="2"/>
        <v>#DIV/0!</v>
      </c>
      <c r="M39" s="39" t="e">
        <f t="shared" si="3"/>
        <v>#DIV/0!</v>
      </c>
      <c r="N39" s="34"/>
    </row>
    <row r="40" spans="1:14" s="14" customFormat="1" ht="22.5" customHeight="1" x14ac:dyDescent="0.4">
      <c r="A40" s="30"/>
      <c r="B40" s="30"/>
      <c r="C40" s="42" t="s">
        <v>13</v>
      </c>
      <c r="D40" s="42" t="s">
        <v>56</v>
      </c>
      <c r="E40" s="38">
        <v>47.06</v>
      </c>
      <c r="F40" s="41">
        <v>47.01</v>
      </c>
      <c r="G40" s="38">
        <f>E40-F40</f>
        <v>5.0000000000004263E-2</v>
      </c>
      <c r="H40" s="38">
        <v>33.909999999999997</v>
      </c>
      <c r="I40" s="38">
        <v>33.86</v>
      </c>
      <c r="J40" s="38">
        <f>H40-I40</f>
        <v>4.9999999999997158E-2</v>
      </c>
      <c r="K40" s="39">
        <f t="shared" si="1"/>
        <v>72.056948576285578</v>
      </c>
      <c r="L40" s="38">
        <f t="shared" si="2"/>
        <v>72.027228249308664</v>
      </c>
      <c r="M40" s="39">
        <f>G40/J40*100</f>
        <v>100.00000000001421</v>
      </c>
      <c r="N40" s="34"/>
    </row>
    <row r="41" spans="1:14" s="35" customFormat="1" ht="22.5" customHeight="1" x14ac:dyDescent="0.4">
      <c r="A41" s="29">
        <v>7</v>
      </c>
      <c r="B41" s="30" t="s">
        <v>67</v>
      </c>
      <c r="C41" s="30"/>
      <c r="D41" s="30"/>
      <c r="E41" s="33">
        <f t="shared" ref="E41:G41" si="25">SUM(E42:E44)</f>
        <v>3349.2400000000002</v>
      </c>
      <c r="F41" s="33">
        <f t="shared" si="25"/>
        <v>863.07</v>
      </c>
      <c r="G41" s="33">
        <f t="shared" si="25"/>
        <v>2486.17</v>
      </c>
      <c r="H41" s="33">
        <f t="shared" ref="H41:J41" si="26">SUM(H42:H44)</f>
        <v>994.73</v>
      </c>
      <c r="I41" s="33">
        <f t="shared" si="26"/>
        <v>519.84</v>
      </c>
      <c r="J41" s="33">
        <f t="shared" si="26"/>
        <v>474.89</v>
      </c>
      <c r="K41" s="31">
        <f t="shared" si="1"/>
        <v>29.700170785013913</v>
      </c>
      <c r="L41" s="33">
        <f t="shared" si="2"/>
        <v>60.231499183148529</v>
      </c>
      <c r="M41" s="31">
        <f t="shared" si="3"/>
        <v>19.101268215769636</v>
      </c>
      <c r="N41" s="34"/>
    </row>
    <row r="42" spans="1:14" s="40" customFormat="1" ht="42" customHeight="1" x14ac:dyDescent="0.4">
      <c r="A42" s="36"/>
      <c r="B42" s="36"/>
      <c r="C42" s="42" t="s">
        <v>14</v>
      </c>
      <c r="D42" s="42" t="s">
        <v>68</v>
      </c>
      <c r="E42" s="38">
        <v>3247.35</v>
      </c>
      <c r="F42" s="38">
        <v>863.07</v>
      </c>
      <c r="G42" s="38">
        <f>E42-F42</f>
        <v>2384.2799999999997</v>
      </c>
      <c r="H42" s="38">
        <v>933.35</v>
      </c>
      <c r="I42" s="38">
        <v>519.84</v>
      </c>
      <c r="J42" s="38">
        <f>H42-I42</f>
        <v>413.51</v>
      </c>
      <c r="K42" s="39">
        <f t="shared" si="1"/>
        <v>28.741897239287422</v>
      </c>
      <c r="L42" s="38">
        <f t="shared" si="2"/>
        <v>60.231499183148529</v>
      </c>
      <c r="M42" s="39">
        <f t="shared" si="3"/>
        <v>17.343181169996814</v>
      </c>
      <c r="N42" s="34"/>
    </row>
    <row r="43" spans="1:14" s="35" customFormat="1" ht="42" x14ac:dyDescent="0.4">
      <c r="A43" s="36"/>
      <c r="B43" s="36"/>
      <c r="C43" s="42" t="s">
        <v>15</v>
      </c>
      <c r="D43" s="42" t="s">
        <v>15</v>
      </c>
      <c r="E43" s="38">
        <v>97.13</v>
      </c>
      <c r="F43" s="38">
        <v>0</v>
      </c>
      <c r="G43" s="38">
        <f t="shared" ref="G43:G44" si="27">E43-F43</f>
        <v>97.13</v>
      </c>
      <c r="H43" s="38">
        <v>60.61</v>
      </c>
      <c r="I43" s="38">
        <v>0</v>
      </c>
      <c r="J43" s="38">
        <f t="shared" ref="J43:J44" si="28">H43-I43</f>
        <v>60.61</v>
      </c>
      <c r="K43" s="39">
        <f t="shared" si="1"/>
        <v>62.40090600226501</v>
      </c>
      <c r="L43" s="38"/>
      <c r="M43" s="39">
        <f t="shared" si="3"/>
        <v>62.40090600226501</v>
      </c>
      <c r="N43" s="34"/>
    </row>
    <row r="44" spans="1:14" s="35" customFormat="1" ht="22.5" customHeight="1" x14ac:dyDescent="0.4">
      <c r="A44" s="36"/>
      <c r="B44" s="36"/>
      <c r="C44" s="42" t="s">
        <v>16</v>
      </c>
      <c r="D44" s="42" t="s">
        <v>16</v>
      </c>
      <c r="E44" s="38">
        <v>4.76</v>
      </c>
      <c r="F44" s="38">
        <v>0</v>
      </c>
      <c r="G44" s="38">
        <f t="shared" si="27"/>
        <v>4.76</v>
      </c>
      <c r="H44" s="38">
        <v>0.77</v>
      </c>
      <c r="I44" s="38">
        <v>0</v>
      </c>
      <c r="J44" s="38">
        <f t="shared" si="28"/>
        <v>0.77</v>
      </c>
      <c r="K44" s="39">
        <f t="shared" si="1"/>
        <v>16.176470588235293</v>
      </c>
      <c r="L44" s="38"/>
      <c r="M44" s="39">
        <f t="shared" si="3"/>
        <v>16.176470588235293</v>
      </c>
      <c r="N44" s="34"/>
    </row>
    <row r="45" spans="1:14" s="35" customFormat="1" ht="28.2" customHeight="1" x14ac:dyDescent="0.4">
      <c r="A45" s="29">
        <v>8</v>
      </c>
      <c r="B45" s="30" t="s">
        <v>17</v>
      </c>
      <c r="C45" s="30"/>
      <c r="D45" s="30"/>
      <c r="E45" s="33"/>
      <c r="F45" s="33"/>
      <c r="G45" s="33"/>
      <c r="H45" s="33"/>
      <c r="I45" s="33"/>
      <c r="J45" s="33"/>
      <c r="K45" s="31"/>
      <c r="L45" s="33"/>
      <c r="M45" s="39"/>
      <c r="N45" s="34"/>
    </row>
    <row r="46" spans="1:14" s="35" customFormat="1" ht="107.4" hidden="1" x14ac:dyDescent="0.4">
      <c r="A46" s="36"/>
      <c r="B46" s="36"/>
      <c r="C46" s="42" t="s">
        <v>18</v>
      </c>
      <c r="D46" s="42" t="s">
        <v>18</v>
      </c>
      <c r="E46" s="38"/>
      <c r="F46" s="38"/>
      <c r="G46" s="38"/>
      <c r="H46" s="38"/>
      <c r="I46" s="38"/>
      <c r="J46" s="38"/>
      <c r="K46" s="31"/>
      <c r="L46" s="33"/>
      <c r="M46" s="39"/>
      <c r="N46" s="34"/>
    </row>
    <row r="47" spans="1:14" s="35" customFormat="1" ht="107.4" hidden="1" x14ac:dyDescent="0.4">
      <c r="A47" s="36"/>
      <c r="B47" s="36"/>
      <c r="C47" s="42" t="s">
        <v>19</v>
      </c>
      <c r="D47" s="42" t="s">
        <v>37</v>
      </c>
      <c r="E47" s="38"/>
      <c r="F47" s="38"/>
      <c r="G47" s="38"/>
      <c r="H47" s="38"/>
      <c r="I47" s="38"/>
      <c r="J47" s="38"/>
      <c r="K47" s="39"/>
      <c r="L47" s="39"/>
      <c r="M47" s="39"/>
      <c r="N47" s="34"/>
    </row>
    <row r="48" spans="1:14" s="35" customFormat="1" ht="37.200000000000003" customHeight="1" x14ac:dyDescent="0.4">
      <c r="A48" s="29">
        <v>9</v>
      </c>
      <c r="B48" s="30" t="s">
        <v>33</v>
      </c>
      <c r="C48" s="30"/>
      <c r="D48" s="30"/>
      <c r="E48" s="33">
        <f t="shared" ref="E48:J48" si="29">SUM(E49:E49)</f>
        <v>18.43</v>
      </c>
      <c r="F48" s="33">
        <f t="shared" si="29"/>
        <v>18.43</v>
      </c>
      <c r="G48" s="33">
        <f t="shared" si="29"/>
        <v>0</v>
      </c>
      <c r="H48" s="33">
        <f t="shared" si="29"/>
        <v>18.43</v>
      </c>
      <c r="I48" s="33">
        <f t="shared" si="29"/>
        <v>18.43</v>
      </c>
      <c r="J48" s="33">
        <f t="shared" si="29"/>
        <v>0</v>
      </c>
      <c r="K48" s="31">
        <f t="shared" si="1"/>
        <v>100</v>
      </c>
      <c r="L48" s="33">
        <f t="shared" si="2"/>
        <v>100</v>
      </c>
      <c r="M48" s="33">
        <v>0</v>
      </c>
      <c r="N48" s="34"/>
    </row>
    <row r="49" spans="1:14" s="35" customFormat="1" ht="68.400000000000006" customHeight="1" x14ac:dyDescent="0.4">
      <c r="A49" s="36"/>
      <c r="B49" s="36"/>
      <c r="C49" s="42" t="s">
        <v>27</v>
      </c>
      <c r="D49" s="42" t="s">
        <v>27</v>
      </c>
      <c r="E49" s="38">
        <v>18.43</v>
      </c>
      <c r="F49" s="38">
        <v>18.43</v>
      </c>
      <c r="G49" s="38">
        <f>E49-F49</f>
        <v>0</v>
      </c>
      <c r="H49" s="38">
        <v>18.43</v>
      </c>
      <c r="I49" s="38">
        <v>18.43</v>
      </c>
      <c r="J49" s="38">
        <f>H49-I49</f>
        <v>0</v>
      </c>
      <c r="K49" s="39">
        <f t="shared" si="1"/>
        <v>100</v>
      </c>
      <c r="L49" s="38">
        <f t="shared" si="2"/>
        <v>100</v>
      </c>
      <c r="M49" s="39">
        <v>0</v>
      </c>
      <c r="N49" s="34"/>
    </row>
    <row r="50" spans="1:14" s="35" customFormat="1" ht="48.6" customHeight="1" x14ac:dyDescent="0.4">
      <c r="A50" s="29">
        <v>10</v>
      </c>
      <c r="B50" s="30" t="s">
        <v>38</v>
      </c>
      <c r="C50" s="30"/>
      <c r="D50" s="30"/>
      <c r="E50" s="33">
        <f t="shared" ref="E50:J50" si="30">SUM(E51:E53)</f>
        <v>110.85</v>
      </c>
      <c r="F50" s="33">
        <f t="shared" si="30"/>
        <v>65.400000000000006</v>
      </c>
      <c r="G50" s="33">
        <f t="shared" si="30"/>
        <v>45.45</v>
      </c>
      <c r="H50" s="33">
        <f>SUM(H51:H53)</f>
        <v>82.65</v>
      </c>
      <c r="I50" s="33">
        <f t="shared" si="30"/>
        <v>48.760000000000005</v>
      </c>
      <c r="J50" s="33">
        <f t="shared" si="30"/>
        <v>33.89</v>
      </c>
      <c r="K50" s="31">
        <f t="shared" si="1"/>
        <v>74.560216508795676</v>
      </c>
      <c r="L50" s="33">
        <f t="shared" si="2"/>
        <v>74.556574923547402</v>
      </c>
      <c r="M50" s="31">
        <f t="shared" si="3"/>
        <v>74.56545654565457</v>
      </c>
      <c r="N50" s="34"/>
    </row>
    <row r="51" spans="1:14" s="35" customFormat="1" ht="68.400000000000006" customHeight="1" x14ac:dyDescent="0.4">
      <c r="A51" s="36"/>
      <c r="B51" s="36"/>
      <c r="C51" s="42" t="s">
        <v>52</v>
      </c>
      <c r="D51" s="37" t="s">
        <v>52</v>
      </c>
      <c r="E51" s="38">
        <v>4.6500000000000004</v>
      </c>
      <c r="F51" s="38">
        <v>2.74</v>
      </c>
      <c r="G51" s="38">
        <f>E51-F51</f>
        <v>1.9100000000000001</v>
      </c>
      <c r="H51" s="38">
        <v>4.6399999999999997</v>
      </c>
      <c r="I51" s="38">
        <v>2.74</v>
      </c>
      <c r="J51" s="38">
        <f>H51-I51</f>
        <v>1.8999999999999995</v>
      </c>
      <c r="K51" s="39">
        <f t="shared" si="1"/>
        <v>99.784946236559122</v>
      </c>
      <c r="L51" s="38">
        <f t="shared" si="2"/>
        <v>100</v>
      </c>
      <c r="M51" s="39">
        <f t="shared" si="3"/>
        <v>99.476439790575881</v>
      </c>
      <c r="N51" s="34"/>
    </row>
    <row r="52" spans="1:14" s="40" customFormat="1" ht="47.4" customHeight="1" x14ac:dyDescent="0.4">
      <c r="A52" s="36"/>
      <c r="B52" s="36"/>
      <c r="C52" s="42" t="s">
        <v>53</v>
      </c>
      <c r="D52" s="37" t="s">
        <v>53</v>
      </c>
      <c r="E52" s="38">
        <v>25.7</v>
      </c>
      <c r="F52" s="38">
        <v>15.16</v>
      </c>
      <c r="G52" s="38">
        <f t="shared" ref="G52:G58" si="31">E52-F52</f>
        <v>10.54</v>
      </c>
      <c r="H52" s="38">
        <v>9.75</v>
      </c>
      <c r="I52" s="38">
        <v>5.75</v>
      </c>
      <c r="J52" s="38">
        <f t="shared" ref="J52:J53" si="32">H52-I52</f>
        <v>4</v>
      </c>
      <c r="K52" s="39">
        <f t="shared" si="1"/>
        <v>37.937743190661479</v>
      </c>
      <c r="L52" s="38">
        <f t="shared" si="2"/>
        <v>37.928759894459105</v>
      </c>
      <c r="M52" s="39">
        <f t="shared" si="3"/>
        <v>37.950664136622393</v>
      </c>
      <c r="N52" s="34"/>
    </row>
    <row r="53" spans="1:14" s="40" customFormat="1" ht="54" customHeight="1" x14ac:dyDescent="0.4">
      <c r="A53" s="36"/>
      <c r="B53" s="36"/>
      <c r="C53" s="42" t="s">
        <v>28</v>
      </c>
      <c r="D53" s="37" t="s">
        <v>43</v>
      </c>
      <c r="E53" s="38">
        <v>80.5</v>
      </c>
      <c r="F53" s="38">
        <v>47.5</v>
      </c>
      <c r="G53" s="38">
        <f t="shared" si="31"/>
        <v>33</v>
      </c>
      <c r="H53" s="38">
        <v>68.260000000000005</v>
      </c>
      <c r="I53" s="38">
        <v>40.270000000000003</v>
      </c>
      <c r="J53" s="38">
        <f t="shared" si="32"/>
        <v>27.990000000000002</v>
      </c>
      <c r="K53" s="39">
        <f t="shared" si="1"/>
        <v>84.795031055900623</v>
      </c>
      <c r="L53" s="38">
        <f t="shared" si="2"/>
        <v>84.778947368421058</v>
      </c>
      <c r="M53" s="39">
        <f t="shared" si="3"/>
        <v>84.818181818181827</v>
      </c>
      <c r="N53" s="34"/>
    </row>
    <row r="54" spans="1:14" s="35" customFormat="1" ht="21" x14ac:dyDescent="0.4">
      <c r="A54" s="29">
        <v>11</v>
      </c>
      <c r="B54" s="30" t="s">
        <v>21</v>
      </c>
      <c r="C54" s="30"/>
      <c r="D54" s="30"/>
      <c r="E54" s="31">
        <f>E55</f>
        <v>251.05</v>
      </c>
      <c r="F54" s="33">
        <f>F55</f>
        <v>247.1</v>
      </c>
      <c r="G54" s="33">
        <f>G55</f>
        <v>3.9500000000000171</v>
      </c>
      <c r="H54" s="33">
        <f t="shared" ref="H54:M54" si="33">H55</f>
        <v>247.5</v>
      </c>
      <c r="I54" s="33">
        <f t="shared" si="33"/>
        <v>245</v>
      </c>
      <c r="J54" s="33">
        <f t="shared" si="33"/>
        <v>2.5</v>
      </c>
      <c r="K54" s="33">
        <f t="shared" si="33"/>
        <v>98.585939055964943</v>
      </c>
      <c r="L54" s="33">
        <f t="shared" si="33"/>
        <v>99.150141643059499</v>
      </c>
      <c r="M54" s="33">
        <f t="shared" si="33"/>
        <v>63.291139240506055</v>
      </c>
      <c r="N54" s="34"/>
    </row>
    <row r="55" spans="1:14" s="35" customFormat="1" ht="42" x14ac:dyDescent="0.4">
      <c r="A55" s="36"/>
      <c r="B55" s="36"/>
      <c r="C55" s="42" t="s">
        <v>22</v>
      </c>
      <c r="D55" s="42" t="s">
        <v>36</v>
      </c>
      <c r="E55" s="39">
        <v>251.05</v>
      </c>
      <c r="F55" s="38">
        <v>247.1</v>
      </c>
      <c r="G55" s="38">
        <f t="shared" si="31"/>
        <v>3.9500000000000171</v>
      </c>
      <c r="H55" s="38">
        <v>247.5</v>
      </c>
      <c r="I55" s="38">
        <v>245</v>
      </c>
      <c r="J55" s="38">
        <f>H55-I55</f>
        <v>2.5</v>
      </c>
      <c r="K55" s="39">
        <f t="shared" ref="K55" si="34">H55/E55*100</f>
        <v>98.585939055964943</v>
      </c>
      <c r="L55" s="38">
        <f t="shared" si="2"/>
        <v>99.150141643059499</v>
      </c>
      <c r="M55" s="39">
        <f>J55/G55*100</f>
        <v>63.291139240506055</v>
      </c>
      <c r="N55" s="34"/>
    </row>
    <row r="56" spans="1:14" s="35" customFormat="1" ht="21" x14ac:dyDescent="0.4">
      <c r="A56" s="29">
        <v>12</v>
      </c>
      <c r="B56" s="30" t="s">
        <v>59</v>
      </c>
      <c r="C56" s="30"/>
      <c r="D56" s="30"/>
      <c r="E56" s="31">
        <f>SUM(E57:E58)</f>
        <v>39.010000000000005</v>
      </c>
      <c r="F56" s="31">
        <f t="shared" ref="F56:G56" si="35">SUM(F57:F58)</f>
        <v>23.02</v>
      </c>
      <c r="G56" s="31">
        <f t="shared" si="35"/>
        <v>15.990000000000002</v>
      </c>
      <c r="H56" s="33">
        <f>SUM(H57:H58)</f>
        <v>39.010000000000005</v>
      </c>
      <c r="I56" s="33">
        <f t="shared" ref="I56:J56" si="36">SUM(I57:I58)</f>
        <v>23.02</v>
      </c>
      <c r="J56" s="33">
        <f t="shared" si="36"/>
        <v>15.990000000000002</v>
      </c>
      <c r="K56" s="39">
        <f t="shared" ref="K56:K58" si="37">H56/E56*100</f>
        <v>100</v>
      </c>
      <c r="L56" s="38">
        <f t="shared" ref="L56:L58" si="38">I56/F56*100</f>
        <v>100</v>
      </c>
      <c r="M56" s="39">
        <f t="shared" ref="M56:M58" si="39">J56/G56*100</f>
        <v>100</v>
      </c>
      <c r="N56" s="34"/>
    </row>
    <row r="57" spans="1:14" s="35" customFormat="1" ht="42" x14ac:dyDescent="0.4">
      <c r="A57" s="30"/>
      <c r="B57" s="30"/>
      <c r="C57" s="42" t="s">
        <v>62</v>
      </c>
      <c r="D57" s="42" t="s">
        <v>62</v>
      </c>
      <c r="E57" s="39">
        <v>17.82</v>
      </c>
      <c r="F57" s="38">
        <v>10.52</v>
      </c>
      <c r="G57" s="38">
        <f t="shared" si="31"/>
        <v>7.3000000000000007</v>
      </c>
      <c r="H57" s="38">
        <v>17.82</v>
      </c>
      <c r="I57" s="38">
        <v>10.52</v>
      </c>
      <c r="J57" s="38">
        <f>H57-I57</f>
        <v>7.3000000000000007</v>
      </c>
      <c r="K57" s="39">
        <f t="shared" si="37"/>
        <v>100</v>
      </c>
      <c r="L57" s="38">
        <f t="shared" si="38"/>
        <v>100</v>
      </c>
      <c r="M57" s="39">
        <f t="shared" si="39"/>
        <v>100</v>
      </c>
      <c r="N57" s="34"/>
    </row>
    <row r="58" spans="1:14" s="35" customFormat="1" ht="42" x14ac:dyDescent="0.4">
      <c r="A58" s="30"/>
      <c r="B58" s="30"/>
      <c r="C58" s="42" t="s">
        <v>60</v>
      </c>
      <c r="D58" s="42" t="s">
        <v>60</v>
      </c>
      <c r="E58" s="39">
        <v>21.19</v>
      </c>
      <c r="F58" s="38">
        <v>12.5</v>
      </c>
      <c r="G58" s="38">
        <f t="shared" si="31"/>
        <v>8.6900000000000013</v>
      </c>
      <c r="H58" s="38">
        <v>21.19</v>
      </c>
      <c r="I58" s="38">
        <v>12.5</v>
      </c>
      <c r="J58" s="38">
        <f>H58-I58</f>
        <v>8.6900000000000013</v>
      </c>
      <c r="K58" s="39">
        <f t="shared" si="37"/>
        <v>100</v>
      </c>
      <c r="L58" s="38">
        <f t="shared" si="38"/>
        <v>100</v>
      </c>
      <c r="M58" s="39">
        <f t="shared" si="39"/>
        <v>100</v>
      </c>
      <c r="N58" s="34"/>
    </row>
    <row r="59" spans="1:14" s="17" customFormat="1" ht="18" x14ac:dyDescent="0.35">
      <c r="A59" s="18"/>
      <c r="B59" s="23" t="s">
        <v>70</v>
      </c>
      <c r="C59" s="24" t="s">
        <v>71</v>
      </c>
      <c r="E59" s="20"/>
      <c r="F59" s="20"/>
      <c r="G59" s="20"/>
      <c r="H59" s="20"/>
      <c r="I59" s="20"/>
      <c r="J59" s="20"/>
      <c r="K59" s="20"/>
      <c r="L59" s="20"/>
      <c r="M59" s="20"/>
    </row>
    <row r="60" spans="1:14" s="17" customFormat="1" ht="18" x14ac:dyDescent="0.35">
      <c r="A60" s="18"/>
      <c r="B60" s="19"/>
      <c r="E60" s="20"/>
      <c r="F60" s="20"/>
      <c r="G60" s="20"/>
      <c r="H60" s="20"/>
      <c r="I60" s="20"/>
      <c r="J60" s="20"/>
      <c r="K60" s="20"/>
      <c r="L60" s="20"/>
      <c r="M60" s="20"/>
    </row>
    <row r="61" spans="1:14" s="17" customFormat="1" ht="18" x14ac:dyDescent="0.35">
      <c r="A61" s="18"/>
      <c r="B61" s="19"/>
      <c r="E61" s="20"/>
      <c r="F61" s="20"/>
      <c r="G61" s="20"/>
      <c r="H61" s="20"/>
      <c r="I61" s="20"/>
      <c r="J61" s="20"/>
      <c r="K61" s="20"/>
      <c r="L61" s="20"/>
      <c r="M61" s="20"/>
    </row>
    <row r="62" spans="1:14" s="17" customFormat="1" ht="18" x14ac:dyDescent="0.35">
      <c r="A62" s="18"/>
      <c r="B62" s="19"/>
      <c r="E62" s="20"/>
      <c r="F62" s="20"/>
      <c r="G62" s="20"/>
      <c r="H62" s="20"/>
      <c r="I62" s="20"/>
      <c r="J62" s="20"/>
      <c r="K62" s="20"/>
      <c r="L62" s="20"/>
      <c r="M62" s="20"/>
    </row>
    <row r="63" spans="1:14" s="17" customFormat="1" ht="18" x14ac:dyDescent="0.35">
      <c r="A63" s="18"/>
      <c r="B63" s="19"/>
      <c r="E63" s="20"/>
      <c r="F63" s="20"/>
      <c r="G63" s="20"/>
      <c r="H63" s="20"/>
      <c r="I63" s="20"/>
      <c r="J63" s="20"/>
      <c r="K63" s="20"/>
      <c r="L63" s="20"/>
      <c r="M63" s="20"/>
    </row>
    <row r="64" spans="1:14" s="17" customFormat="1" ht="18" x14ac:dyDescent="0.35">
      <c r="A64" s="18"/>
      <c r="B64" s="19"/>
      <c r="E64" s="20"/>
      <c r="F64" s="20"/>
      <c r="G64" s="20"/>
      <c r="H64" s="20"/>
      <c r="I64" s="20"/>
      <c r="J64" s="20"/>
      <c r="K64" s="20"/>
      <c r="L64" s="20"/>
      <c r="M64" s="20"/>
    </row>
    <row r="65" spans="1:13" s="17" customFormat="1" ht="18" x14ac:dyDescent="0.35">
      <c r="A65" s="18"/>
      <c r="B65" s="19"/>
      <c r="E65" s="20"/>
      <c r="F65" s="20"/>
      <c r="G65" s="20"/>
      <c r="H65" s="20"/>
      <c r="I65" s="20"/>
      <c r="J65" s="20"/>
      <c r="K65" s="20"/>
      <c r="L65" s="20"/>
      <c r="M65" s="20"/>
    </row>
    <row r="66" spans="1:13" s="17" customFormat="1" ht="18" x14ac:dyDescent="0.35">
      <c r="A66" s="18"/>
      <c r="B66" s="19"/>
      <c r="E66" s="20"/>
      <c r="F66" s="20"/>
      <c r="G66" s="20"/>
      <c r="H66" s="20"/>
      <c r="I66" s="20"/>
      <c r="J66" s="20"/>
      <c r="K66" s="20"/>
      <c r="L66" s="20"/>
      <c r="M66" s="20"/>
    </row>
    <row r="67" spans="1:13" s="17" customFormat="1" ht="18" x14ac:dyDescent="0.35">
      <c r="A67" s="18"/>
      <c r="B67" s="19"/>
      <c r="E67" s="20"/>
      <c r="F67" s="20"/>
      <c r="G67" s="20"/>
      <c r="H67" s="20"/>
      <c r="I67" s="20"/>
      <c r="J67" s="20"/>
      <c r="K67" s="20"/>
      <c r="L67" s="20"/>
      <c r="M67" s="20"/>
    </row>
    <row r="68" spans="1:13" s="17" customFormat="1" ht="18" x14ac:dyDescent="0.35">
      <c r="A68" s="18"/>
      <c r="B68" s="19"/>
      <c r="E68" s="20"/>
      <c r="F68" s="20"/>
      <c r="G68" s="20"/>
      <c r="H68" s="20"/>
      <c r="I68" s="20"/>
      <c r="J68" s="20"/>
      <c r="K68" s="20"/>
      <c r="L68" s="20"/>
      <c r="M68" s="20"/>
    </row>
    <row r="69" spans="1:13" s="17" customFormat="1" ht="18" x14ac:dyDescent="0.35">
      <c r="A69" s="18"/>
      <c r="B69" s="19"/>
      <c r="E69" s="20"/>
      <c r="F69" s="20"/>
      <c r="G69" s="20"/>
      <c r="H69" s="20"/>
      <c r="I69" s="20"/>
      <c r="J69" s="20"/>
      <c r="K69" s="20"/>
      <c r="L69" s="20"/>
      <c r="M69" s="20"/>
    </row>
    <row r="70" spans="1:13" s="17" customFormat="1" ht="18" x14ac:dyDescent="0.35">
      <c r="A70" s="18"/>
      <c r="B70" s="19"/>
      <c r="E70" s="20"/>
      <c r="F70" s="20"/>
      <c r="G70" s="20"/>
      <c r="H70" s="20"/>
      <c r="I70" s="20"/>
      <c r="J70" s="20"/>
      <c r="K70" s="20"/>
      <c r="L70" s="20"/>
      <c r="M70" s="20"/>
    </row>
    <row r="71" spans="1:13" s="17" customFormat="1" ht="18" x14ac:dyDescent="0.35">
      <c r="A71" s="18"/>
      <c r="B71" s="19"/>
      <c r="E71" s="20"/>
      <c r="F71" s="20"/>
      <c r="G71" s="20"/>
      <c r="H71" s="20"/>
      <c r="I71" s="20"/>
      <c r="J71" s="20"/>
      <c r="K71" s="20"/>
      <c r="L71" s="20"/>
      <c r="M71" s="20"/>
    </row>
    <row r="72" spans="1:13" s="17" customFormat="1" ht="18" x14ac:dyDescent="0.35">
      <c r="A72" s="18"/>
      <c r="B72" s="19"/>
      <c r="E72" s="20"/>
      <c r="F72" s="20"/>
      <c r="G72" s="20"/>
      <c r="H72" s="20"/>
      <c r="I72" s="20"/>
      <c r="J72" s="20"/>
      <c r="K72" s="20"/>
      <c r="L72" s="20"/>
      <c r="M72" s="20"/>
    </row>
    <row r="73" spans="1:13" s="17" customFormat="1" ht="18" x14ac:dyDescent="0.35">
      <c r="A73" s="18"/>
      <c r="B73" s="19"/>
      <c r="E73" s="20"/>
      <c r="F73" s="20"/>
      <c r="G73" s="20"/>
      <c r="H73" s="20"/>
      <c r="I73" s="20"/>
      <c r="J73" s="20"/>
      <c r="K73" s="20"/>
      <c r="L73" s="20"/>
      <c r="M73" s="20"/>
    </row>
    <row r="74" spans="1:13" s="17" customFormat="1" ht="18" x14ac:dyDescent="0.35">
      <c r="A74" s="18"/>
      <c r="B74" s="19"/>
      <c r="E74" s="20"/>
      <c r="F74" s="20"/>
      <c r="G74" s="20"/>
      <c r="H74" s="20"/>
      <c r="I74" s="20"/>
      <c r="J74" s="20"/>
      <c r="K74" s="20"/>
      <c r="L74" s="20"/>
      <c r="M74" s="20"/>
    </row>
    <row r="75" spans="1:13" s="17" customFormat="1" ht="18" x14ac:dyDescent="0.35">
      <c r="A75" s="18"/>
      <c r="B75" s="19"/>
      <c r="E75" s="20"/>
      <c r="F75" s="20"/>
      <c r="G75" s="20"/>
      <c r="H75" s="20"/>
      <c r="I75" s="20"/>
      <c r="J75" s="20"/>
      <c r="K75" s="20"/>
      <c r="L75" s="20"/>
      <c r="M75" s="20"/>
    </row>
    <row r="76" spans="1:13" s="17" customFormat="1" ht="18" x14ac:dyDescent="0.35">
      <c r="A76" s="18"/>
      <c r="B76" s="19"/>
      <c r="E76" s="20"/>
      <c r="F76" s="20"/>
      <c r="G76" s="20"/>
      <c r="H76" s="20"/>
      <c r="I76" s="20"/>
      <c r="J76" s="20"/>
      <c r="K76" s="20"/>
      <c r="L76" s="20"/>
      <c r="M76" s="20"/>
    </row>
    <row r="77" spans="1:13" s="17" customFormat="1" ht="18" x14ac:dyDescent="0.35">
      <c r="A77" s="18"/>
      <c r="B77" s="19"/>
      <c r="E77" s="20"/>
      <c r="F77" s="20"/>
      <c r="G77" s="20"/>
      <c r="H77" s="20"/>
      <c r="I77" s="20"/>
      <c r="J77" s="20"/>
      <c r="K77" s="20"/>
      <c r="L77" s="20"/>
      <c r="M77" s="20"/>
    </row>
    <row r="78" spans="1:13" s="17" customFormat="1" ht="18" x14ac:dyDescent="0.35">
      <c r="A78" s="18"/>
      <c r="B78" s="19"/>
      <c r="E78" s="20"/>
      <c r="F78" s="20"/>
      <c r="G78" s="20"/>
      <c r="H78" s="20"/>
      <c r="I78" s="20"/>
      <c r="J78" s="20"/>
      <c r="K78" s="20"/>
      <c r="L78" s="20"/>
      <c r="M78" s="20"/>
    </row>
    <row r="79" spans="1:13" s="17" customFormat="1" ht="18" x14ac:dyDescent="0.35">
      <c r="A79" s="18"/>
      <c r="B79" s="19"/>
      <c r="E79" s="20"/>
      <c r="F79" s="20"/>
      <c r="G79" s="20"/>
      <c r="H79" s="20"/>
      <c r="I79" s="20"/>
      <c r="J79" s="20"/>
      <c r="K79" s="20"/>
      <c r="L79" s="20"/>
      <c r="M79" s="20"/>
    </row>
    <row r="80" spans="1:13" s="17" customFormat="1" ht="18" x14ac:dyDescent="0.35">
      <c r="A80" s="18"/>
      <c r="B80" s="19"/>
      <c r="E80" s="20"/>
      <c r="F80" s="20"/>
      <c r="G80" s="20"/>
      <c r="H80" s="20"/>
      <c r="I80" s="20"/>
      <c r="J80" s="20"/>
      <c r="K80" s="20"/>
      <c r="L80" s="20"/>
      <c r="M80" s="20"/>
    </row>
    <row r="81" spans="1:13" s="17" customFormat="1" ht="18" x14ac:dyDescent="0.35">
      <c r="A81" s="18"/>
      <c r="B81" s="19"/>
      <c r="E81" s="20"/>
      <c r="F81" s="20"/>
      <c r="G81" s="20"/>
      <c r="H81" s="20"/>
      <c r="I81" s="20"/>
      <c r="J81" s="20"/>
      <c r="K81" s="20"/>
      <c r="L81" s="20"/>
      <c r="M81" s="20"/>
    </row>
    <row r="82" spans="1:13" s="17" customFormat="1" ht="18" x14ac:dyDescent="0.35">
      <c r="A82" s="18"/>
      <c r="B82" s="19"/>
      <c r="E82" s="20"/>
      <c r="F82" s="20"/>
      <c r="G82" s="20"/>
      <c r="H82" s="20"/>
      <c r="I82" s="20"/>
      <c r="J82" s="20"/>
      <c r="K82" s="20"/>
      <c r="L82" s="20"/>
      <c r="M82" s="20"/>
    </row>
    <row r="83" spans="1:13" s="17" customFormat="1" ht="18" x14ac:dyDescent="0.35">
      <c r="A83" s="18"/>
      <c r="B83" s="19"/>
      <c r="E83" s="20"/>
      <c r="F83" s="20"/>
      <c r="G83" s="20"/>
      <c r="H83" s="20"/>
      <c r="I83" s="20"/>
      <c r="J83" s="20"/>
      <c r="K83" s="20"/>
      <c r="L83" s="20"/>
      <c r="M83" s="20"/>
    </row>
    <row r="84" spans="1:13" s="17" customFormat="1" ht="18" x14ac:dyDescent="0.35">
      <c r="A84" s="18"/>
      <c r="B84" s="19"/>
      <c r="E84" s="20"/>
      <c r="F84" s="20"/>
      <c r="G84" s="20"/>
      <c r="H84" s="20"/>
      <c r="I84" s="20"/>
      <c r="J84" s="20"/>
      <c r="K84" s="20"/>
      <c r="L84" s="20"/>
      <c r="M84" s="20"/>
    </row>
    <row r="85" spans="1:13" s="17" customFormat="1" ht="18" x14ac:dyDescent="0.35">
      <c r="A85" s="18"/>
      <c r="B85" s="19"/>
      <c r="E85" s="20"/>
      <c r="F85" s="20"/>
      <c r="G85" s="20"/>
      <c r="H85" s="20"/>
      <c r="I85" s="20"/>
      <c r="J85" s="20"/>
      <c r="K85" s="20"/>
      <c r="L85" s="20"/>
      <c r="M85" s="20"/>
    </row>
    <row r="86" spans="1:13" s="17" customFormat="1" ht="18" x14ac:dyDescent="0.35">
      <c r="A86" s="18"/>
      <c r="B86" s="19"/>
      <c r="E86" s="20"/>
      <c r="F86" s="20"/>
      <c r="G86" s="20"/>
      <c r="H86" s="20"/>
      <c r="I86" s="20"/>
      <c r="J86" s="20"/>
      <c r="K86" s="20"/>
      <c r="L86" s="20"/>
      <c r="M86" s="20"/>
    </row>
    <row r="87" spans="1:13" s="17" customFormat="1" ht="18" x14ac:dyDescent="0.35">
      <c r="A87" s="18"/>
      <c r="B87" s="19"/>
      <c r="E87" s="20"/>
      <c r="F87" s="20"/>
      <c r="G87" s="20"/>
      <c r="H87" s="20"/>
      <c r="I87" s="20"/>
      <c r="J87" s="20"/>
      <c r="K87" s="20"/>
      <c r="L87" s="20"/>
      <c r="M87" s="20"/>
    </row>
    <row r="88" spans="1:13" s="17" customFormat="1" ht="18" x14ac:dyDescent="0.35">
      <c r="A88" s="18"/>
      <c r="B88" s="19"/>
      <c r="E88" s="20"/>
      <c r="F88" s="20"/>
      <c r="G88" s="20"/>
      <c r="H88" s="20"/>
      <c r="I88" s="20"/>
      <c r="J88" s="20"/>
      <c r="K88" s="20"/>
      <c r="L88" s="20"/>
      <c r="M88" s="20"/>
    </row>
    <row r="89" spans="1:13" s="17" customFormat="1" ht="18" x14ac:dyDescent="0.35">
      <c r="A89" s="18"/>
      <c r="B89" s="19"/>
      <c r="E89" s="20"/>
      <c r="F89" s="20"/>
      <c r="G89" s="20"/>
      <c r="H89" s="20"/>
      <c r="I89" s="20"/>
      <c r="J89" s="20"/>
      <c r="K89" s="20"/>
      <c r="L89" s="20"/>
      <c r="M89" s="20"/>
    </row>
    <row r="90" spans="1:13" s="17" customFormat="1" ht="18" x14ac:dyDescent="0.35">
      <c r="A90" s="18"/>
      <c r="B90" s="19"/>
      <c r="E90" s="20"/>
      <c r="F90" s="20"/>
      <c r="G90" s="20"/>
      <c r="H90" s="20"/>
      <c r="I90" s="20"/>
      <c r="J90" s="20"/>
      <c r="K90" s="20"/>
      <c r="L90" s="20"/>
      <c r="M90" s="20"/>
    </row>
    <row r="91" spans="1:13" s="17" customFormat="1" ht="18" x14ac:dyDescent="0.35">
      <c r="A91" s="18"/>
      <c r="B91" s="19"/>
      <c r="E91" s="20"/>
      <c r="F91" s="20"/>
      <c r="G91" s="20"/>
      <c r="H91" s="20"/>
      <c r="I91" s="20"/>
      <c r="J91" s="20"/>
      <c r="K91" s="20"/>
      <c r="L91" s="20"/>
      <c r="M91" s="20"/>
    </row>
    <row r="92" spans="1:13" s="17" customFormat="1" ht="18" x14ac:dyDescent="0.35">
      <c r="A92" s="18"/>
      <c r="B92" s="19"/>
      <c r="E92" s="20"/>
      <c r="F92" s="20"/>
      <c r="G92" s="20"/>
      <c r="H92" s="20"/>
      <c r="I92" s="20"/>
      <c r="J92" s="20"/>
      <c r="K92" s="20"/>
      <c r="L92" s="20"/>
      <c r="M92" s="20"/>
    </row>
    <row r="93" spans="1:13" s="17" customFormat="1" ht="18" x14ac:dyDescent="0.35">
      <c r="A93" s="18"/>
      <c r="B93" s="19"/>
      <c r="E93" s="20"/>
      <c r="F93" s="20"/>
      <c r="G93" s="20"/>
      <c r="H93" s="20"/>
      <c r="I93" s="20"/>
      <c r="J93" s="20"/>
      <c r="K93" s="20"/>
      <c r="L93" s="20"/>
      <c r="M93" s="20"/>
    </row>
    <row r="94" spans="1:13" s="17" customFormat="1" ht="18" x14ac:dyDescent="0.35">
      <c r="A94" s="18"/>
      <c r="B94" s="19"/>
      <c r="E94" s="20"/>
      <c r="F94" s="20"/>
      <c r="G94" s="20"/>
      <c r="H94" s="20"/>
      <c r="I94" s="20"/>
      <c r="J94" s="20"/>
      <c r="K94" s="20"/>
      <c r="L94" s="20"/>
      <c r="M94" s="20"/>
    </row>
    <row r="95" spans="1:13" s="17" customFormat="1" ht="18" x14ac:dyDescent="0.35">
      <c r="A95" s="18"/>
      <c r="B95" s="19"/>
      <c r="E95" s="20"/>
      <c r="F95" s="20"/>
      <c r="G95" s="20"/>
      <c r="H95" s="20"/>
      <c r="I95" s="20"/>
      <c r="J95" s="20"/>
      <c r="K95" s="20"/>
      <c r="L95" s="20"/>
      <c r="M95" s="20"/>
    </row>
    <row r="96" spans="1:13" s="17" customFormat="1" ht="18" x14ac:dyDescent="0.35">
      <c r="A96" s="18"/>
      <c r="B96" s="19"/>
      <c r="E96" s="20"/>
      <c r="F96" s="20"/>
      <c r="G96" s="20"/>
      <c r="H96" s="20"/>
      <c r="I96" s="20"/>
      <c r="J96" s="20"/>
      <c r="K96" s="20"/>
      <c r="L96" s="20"/>
      <c r="M96" s="20"/>
    </row>
    <row r="97" spans="1:13" s="17" customFormat="1" ht="18" x14ac:dyDescent="0.35">
      <c r="A97" s="18"/>
      <c r="B97" s="19"/>
      <c r="E97" s="20"/>
      <c r="F97" s="20"/>
      <c r="G97" s="20"/>
      <c r="H97" s="20"/>
      <c r="I97" s="20"/>
      <c r="J97" s="20"/>
      <c r="K97" s="20"/>
      <c r="L97" s="20"/>
      <c r="M97" s="20"/>
    </row>
    <row r="98" spans="1:13" s="17" customFormat="1" ht="18" x14ac:dyDescent="0.35">
      <c r="A98" s="18"/>
      <c r="B98" s="19"/>
      <c r="E98" s="20"/>
      <c r="F98" s="20"/>
      <c r="G98" s="20"/>
      <c r="H98" s="20"/>
      <c r="I98" s="20"/>
      <c r="J98" s="20"/>
      <c r="K98" s="20"/>
      <c r="L98" s="20"/>
      <c r="M98" s="20"/>
    </row>
    <row r="99" spans="1:13" s="17" customFormat="1" ht="18" x14ac:dyDescent="0.35">
      <c r="A99" s="18"/>
      <c r="B99" s="19"/>
      <c r="E99" s="20"/>
      <c r="F99" s="20"/>
      <c r="G99" s="20"/>
      <c r="H99" s="20"/>
      <c r="I99" s="20"/>
      <c r="J99" s="20"/>
      <c r="K99" s="20"/>
      <c r="L99" s="20"/>
      <c r="M99" s="20"/>
    </row>
    <row r="100" spans="1:13" s="17" customFormat="1" ht="18" x14ac:dyDescent="0.35">
      <c r="A100" s="18"/>
      <c r="B100" s="19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1:13" s="17" customFormat="1" ht="18" x14ac:dyDescent="0.35">
      <c r="A101" s="18"/>
      <c r="B101" s="19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1:13" s="17" customFormat="1" ht="18" x14ac:dyDescent="0.35">
      <c r="A102" s="18"/>
      <c r="B102" s="19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1:13" s="17" customFormat="1" ht="18" x14ac:dyDescent="0.35">
      <c r="A103" s="18"/>
      <c r="B103" s="19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1:13" s="17" customFormat="1" ht="18" x14ac:dyDescent="0.35">
      <c r="A104" s="18"/>
      <c r="B104" s="19"/>
      <c r="E104" s="20"/>
      <c r="F104" s="20"/>
      <c r="G104" s="20"/>
      <c r="H104" s="20"/>
      <c r="I104" s="20"/>
      <c r="J104" s="20"/>
      <c r="K104" s="20"/>
      <c r="L104" s="20"/>
      <c r="M104" s="20"/>
    </row>
    <row r="105" spans="1:13" s="17" customFormat="1" ht="18" x14ac:dyDescent="0.35">
      <c r="A105" s="18"/>
      <c r="B105" s="19"/>
      <c r="E105" s="20"/>
      <c r="F105" s="20"/>
      <c r="G105" s="20"/>
      <c r="H105" s="20"/>
      <c r="I105" s="20"/>
      <c r="J105" s="20"/>
      <c r="K105" s="20"/>
      <c r="L105" s="20"/>
      <c r="M105" s="20"/>
    </row>
    <row r="106" spans="1:13" s="17" customFormat="1" ht="18" x14ac:dyDescent="0.35">
      <c r="A106" s="18"/>
      <c r="B106" s="19"/>
      <c r="E106" s="20"/>
      <c r="F106" s="20"/>
      <c r="G106" s="20"/>
      <c r="H106" s="20"/>
      <c r="I106" s="20"/>
      <c r="J106" s="20"/>
      <c r="K106" s="20"/>
      <c r="L106" s="20"/>
      <c r="M106" s="20"/>
    </row>
    <row r="107" spans="1:13" s="17" customFormat="1" ht="18" x14ac:dyDescent="0.35">
      <c r="A107" s="18"/>
      <c r="B107" s="19"/>
      <c r="E107" s="20"/>
      <c r="F107" s="20"/>
      <c r="G107" s="20"/>
      <c r="H107" s="20"/>
      <c r="I107" s="20"/>
      <c r="J107" s="20"/>
      <c r="K107" s="20"/>
      <c r="L107" s="20"/>
      <c r="M107" s="20"/>
    </row>
    <row r="108" spans="1:13" s="17" customFormat="1" ht="18" x14ac:dyDescent="0.35">
      <c r="A108" s="18"/>
      <c r="B108" s="19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1:13" s="17" customFormat="1" ht="18" x14ac:dyDescent="0.35">
      <c r="A109" s="18"/>
      <c r="B109" s="19"/>
      <c r="E109" s="20"/>
      <c r="F109" s="20"/>
      <c r="G109" s="20"/>
      <c r="H109" s="20"/>
      <c r="I109" s="20"/>
      <c r="J109" s="20"/>
      <c r="K109" s="20"/>
      <c r="L109" s="20"/>
      <c r="M109" s="20"/>
    </row>
    <row r="110" spans="1:13" s="17" customFormat="1" ht="18" x14ac:dyDescent="0.35">
      <c r="A110" s="18"/>
      <c r="B110" s="19"/>
      <c r="E110" s="20"/>
      <c r="F110" s="20"/>
      <c r="G110" s="20"/>
      <c r="H110" s="20"/>
      <c r="I110" s="20"/>
      <c r="J110" s="20"/>
      <c r="K110" s="20"/>
      <c r="L110" s="20"/>
      <c r="M110" s="20"/>
    </row>
    <row r="111" spans="1:13" s="17" customFormat="1" ht="18" x14ac:dyDescent="0.35">
      <c r="A111" s="18"/>
      <c r="B111" s="19"/>
      <c r="E111" s="20"/>
      <c r="F111" s="20"/>
      <c r="G111" s="20"/>
      <c r="H111" s="20"/>
      <c r="I111" s="20"/>
      <c r="J111" s="20"/>
      <c r="K111" s="20"/>
      <c r="L111" s="20"/>
      <c r="M111" s="20"/>
    </row>
    <row r="112" spans="1:13" s="17" customFormat="1" ht="18" x14ac:dyDescent="0.35">
      <c r="A112" s="18"/>
      <c r="B112" s="19"/>
      <c r="E112" s="20"/>
      <c r="F112" s="20"/>
      <c r="G112" s="20"/>
      <c r="H112" s="20"/>
      <c r="I112" s="20"/>
      <c r="J112" s="20"/>
      <c r="K112" s="20"/>
      <c r="L112" s="20"/>
      <c r="M112" s="20"/>
    </row>
    <row r="113" spans="1:13" s="17" customFormat="1" ht="18" x14ac:dyDescent="0.35">
      <c r="A113" s="18"/>
      <c r="B113" s="19"/>
      <c r="E113" s="20"/>
      <c r="F113" s="20"/>
      <c r="G113" s="20"/>
      <c r="H113" s="20"/>
      <c r="I113" s="20"/>
      <c r="J113" s="20"/>
      <c r="K113" s="20"/>
      <c r="L113" s="20"/>
      <c r="M113" s="20"/>
    </row>
    <row r="114" spans="1:13" s="17" customFormat="1" ht="18" x14ac:dyDescent="0.35">
      <c r="A114" s="18"/>
      <c r="B114" s="19"/>
      <c r="E114" s="20"/>
      <c r="F114" s="20"/>
      <c r="G114" s="20"/>
      <c r="H114" s="20"/>
      <c r="I114" s="20"/>
      <c r="J114" s="20"/>
      <c r="K114" s="20"/>
      <c r="L114" s="20"/>
      <c r="M114" s="20"/>
    </row>
    <row r="115" spans="1:13" s="17" customFormat="1" ht="18" x14ac:dyDescent="0.35">
      <c r="A115" s="18"/>
      <c r="B115" s="19"/>
      <c r="E115" s="20"/>
      <c r="F115" s="20"/>
      <c r="G115" s="20"/>
      <c r="H115" s="20"/>
      <c r="I115" s="20"/>
      <c r="J115" s="20"/>
      <c r="K115" s="20"/>
      <c r="L115" s="20"/>
      <c r="M115" s="20"/>
    </row>
    <row r="116" spans="1:13" s="17" customFormat="1" ht="18" x14ac:dyDescent="0.35">
      <c r="A116" s="18"/>
      <c r="B116" s="19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1:13" s="17" customFormat="1" ht="18" x14ac:dyDescent="0.35">
      <c r="A117" s="18"/>
      <c r="B117" s="19"/>
      <c r="E117" s="20"/>
      <c r="F117" s="20"/>
      <c r="G117" s="20"/>
      <c r="H117" s="20"/>
      <c r="I117" s="20"/>
      <c r="J117" s="20"/>
      <c r="K117" s="20"/>
      <c r="L117" s="20"/>
      <c r="M117" s="20"/>
    </row>
    <row r="118" spans="1:13" s="17" customFormat="1" ht="18" x14ac:dyDescent="0.35">
      <c r="A118" s="18"/>
      <c r="B118" s="19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1:13" s="17" customFormat="1" ht="18" x14ac:dyDescent="0.35">
      <c r="A119" s="18"/>
      <c r="B119" s="19"/>
      <c r="E119" s="20"/>
      <c r="F119" s="20"/>
      <c r="G119" s="20"/>
      <c r="H119" s="20"/>
      <c r="I119" s="20"/>
      <c r="J119" s="20"/>
      <c r="K119" s="20"/>
      <c r="L119" s="20"/>
      <c r="M119" s="20"/>
    </row>
    <row r="120" spans="1:13" s="17" customFormat="1" ht="18" x14ac:dyDescent="0.35">
      <c r="A120" s="18"/>
      <c r="B120" s="19"/>
      <c r="E120" s="20"/>
      <c r="F120" s="20"/>
      <c r="G120" s="20"/>
      <c r="H120" s="20"/>
      <c r="I120" s="20"/>
      <c r="J120" s="20"/>
      <c r="K120" s="20"/>
      <c r="L120" s="20"/>
      <c r="M120" s="20"/>
    </row>
    <row r="121" spans="1:13" s="17" customFormat="1" ht="18" x14ac:dyDescent="0.35">
      <c r="A121" s="18"/>
      <c r="B121" s="19"/>
      <c r="E121" s="20"/>
      <c r="F121" s="20"/>
      <c r="G121" s="20"/>
      <c r="H121" s="20"/>
      <c r="I121" s="20"/>
      <c r="J121" s="20"/>
      <c r="K121" s="20"/>
      <c r="L121" s="20"/>
      <c r="M121" s="20"/>
    </row>
    <row r="122" spans="1:13" s="17" customFormat="1" ht="18" x14ac:dyDescent="0.35">
      <c r="A122" s="18"/>
      <c r="B122" s="19"/>
      <c r="E122" s="20"/>
      <c r="F122" s="20"/>
      <c r="G122" s="20"/>
      <c r="H122" s="20"/>
      <c r="I122" s="20"/>
      <c r="J122" s="20"/>
      <c r="K122" s="20"/>
      <c r="L122" s="20"/>
      <c r="M122" s="20"/>
    </row>
    <row r="123" spans="1:13" s="17" customFormat="1" ht="18" x14ac:dyDescent="0.35">
      <c r="A123" s="18"/>
      <c r="B123" s="19"/>
      <c r="E123" s="20"/>
      <c r="F123" s="20"/>
      <c r="G123" s="20"/>
      <c r="H123" s="20"/>
      <c r="I123" s="20"/>
      <c r="J123" s="20"/>
      <c r="K123" s="20"/>
      <c r="L123" s="20"/>
      <c r="M123" s="20"/>
    </row>
    <row r="124" spans="1:13" s="17" customFormat="1" ht="18" x14ac:dyDescent="0.35">
      <c r="A124" s="18"/>
      <c r="B124" s="19"/>
      <c r="E124" s="20"/>
      <c r="F124" s="20"/>
      <c r="G124" s="20"/>
      <c r="H124" s="20"/>
      <c r="I124" s="20"/>
      <c r="J124" s="20"/>
      <c r="K124" s="20"/>
      <c r="L124" s="20"/>
      <c r="M124" s="20"/>
    </row>
    <row r="125" spans="1:13" s="17" customFormat="1" ht="18" x14ac:dyDescent="0.35">
      <c r="A125" s="18"/>
      <c r="B125" s="19"/>
      <c r="E125" s="20"/>
      <c r="F125" s="20"/>
      <c r="G125" s="20"/>
      <c r="H125" s="20"/>
      <c r="I125" s="20"/>
      <c r="J125" s="20"/>
      <c r="K125" s="20"/>
      <c r="L125" s="20"/>
      <c r="M125" s="20"/>
    </row>
    <row r="126" spans="1:13" s="17" customFormat="1" ht="18" x14ac:dyDescent="0.35">
      <c r="A126" s="18"/>
      <c r="B126" s="19"/>
      <c r="E126" s="20"/>
      <c r="F126" s="20"/>
      <c r="G126" s="20"/>
      <c r="H126" s="20"/>
      <c r="I126" s="20"/>
      <c r="J126" s="20"/>
      <c r="K126" s="20"/>
      <c r="L126" s="20"/>
      <c r="M126" s="20"/>
    </row>
  </sheetData>
  <autoFilter ref="A7:M58"/>
  <customSheetViews>
    <customSheetView guid="{7DB9AC15-C985-41EC-9E50-ECD70060B24C}" scale="90" fitToPage="1" topLeftCell="A46">
      <selection activeCell="G55" sqref="G55"/>
      <pageMargins left="0.23622047244094491" right="0.23622047244094491" top="0.74803149606299213" bottom="0.74803149606299213" header="0.31496062992125984" footer="0.31496062992125984"/>
      <pageSetup paperSize="9" scale="60" fitToHeight="0" orientation="landscape" r:id="rId1"/>
    </customSheetView>
    <customSheetView guid="{9982E5BD-D04F-4FA4-8FD4-48880E087985}" scale="90" fitToPage="1">
      <pane ySplit="4" topLeftCell="A23" activePane="bottomLeft" state="frozen"/>
      <selection pane="bottomLeft" activeCell="F32" sqref="F32"/>
      <pageMargins left="0.23622047244094491" right="0.23622047244094491" top="0.74803149606299213" bottom="0.74803149606299213" header="0.31496062992125984" footer="0.31496062992125984"/>
      <pageSetup paperSize="9" scale="60" fitToHeight="0" orientation="landscape" r:id="rId2"/>
    </customSheetView>
    <customSheetView guid="{266179C7-C197-40CA-B979-A16B5774BB12}" scale="90" fitToPage="1" filter="1" showAutoFilter="1" topLeftCell="A81">
      <selection activeCell="I81" sqref="I81"/>
      <pageMargins left="0.23622047244094491" right="0.23622047244094491" top="0.74803149606299213" bottom="0.74803149606299213" header="0.31496062992125984" footer="0.31496062992125984"/>
      <pageSetup paperSize="9" scale="52" fitToHeight="0" orientation="landscape" r:id="rId3"/>
      <autoFilter ref="A4:L85">
        <filterColumn colId="9">
          <filters>
            <filter val="Министерство экономического развития СО"/>
          </filters>
        </filterColumn>
      </autoFilter>
    </customSheetView>
    <customSheetView guid="{7BD79BBF-646D-4196-9047-13D53767BE86}" scale="90" fitToPage="1" topLeftCell="A46">
      <selection activeCell="K49" sqref="K49"/>
      <pageMargins left="0.23622047244094491" right="0.23622047244094491" top="0.74803149606299213" bottom="0.74803149606299213" header="0.31496062992125984" footer="0.31496062992125984"/>
      <pageSetup paperSize="9" scale="52" fitToHeight="0" orientation="landscape" r:id="rId4"/>
    </customSheetView>
    <customSheetView guid="{E2830DB9-24AE-4C7F-8AC0-7B2E58BBD04E}" scale="90" fitToPage="1" topLeftCell="A16">
      <selection activeCell="L20" sqref="L20"/>
      <pageMargins left="0.23622047244094491" right="0.23622047244094491" top="0.74803149606299213" bottom="0.74803149606299213" header="0.31496062992125984" footer="0.31496062992125984"/>
      <pageSetup paperSize="9" scale="52" fitToHeight="0" orientation="landscape" r:id="rId5"/>
    </customSheetView>
    <customSheetView guid="{571CFDE0-2A91-4DC2-9DB4-CC8D4B0DA437}" scale="90" fitToPage="1" view="pageBreakPreview">
      <selection activeCell="K82" sqref="K82"/>
      <rowBreaks count="6" manualBreakCount="6">
        <brk id="13" max="11" man="1"/>
        <brk id="25" max="11" man="1"/>
        <brk id="35" max="11" man="1"/>
        <brk id="42" max="11" man="1"/>
        <brk id="48" max="11" man="1"/>
        <brk id="79" max="16383" man="1"/>
      </rowBreaks>
      <pageMargins left="0.23622047244094491" right="0.23622047244094491" top="0.74803149606299213" bottom="0.74803149606299213" header="0.31496062992125984" footer="0.31496062992125984"/>
      <pageSetup paperSize="8" scale="48" fitToHeight="0" orientation="landscape" r:id="rId6"/>
    </customSheetView>
  </customSheetViews>
  <mergeCells count="34">
    <mergeCell ref="A55:B55"/>
    <mergeCell ref="A49:B49"/>
    <mergeCell ref="H4:J4"/>
    <mergeCell ref="K4:M4"/>
    <mergeCell ref="A2:M2"/>
    <mergeCell ref="E4:G4"/>
    <mergeCell ref="A4:A5"/>
    <mergeCell ref="B4:B5"/>
    <mergeCell ref="B45:D45"/>
    <mergeCell ref="A46:B47"/>
    <mergeCell ref="A14:B20"/>
    <mergeCell ref="A22:B28"/>
    <mergeCell ref="A30:B32"/>
    <mergeCell ref="A57:B58"/>
    <mergeCell ref="B7:D7"/>
    <mergeCell ref="B6:D6"/>
    <mergeCell ref="B13:D13"/>
    <mergeCell ref="B21:D21"/>
    <mergeCell ref="B29:D29"/>
    <mergeCell ref="B33:D33"/>
    <mergeCell ref="B38:D38"/>
    <mergeCell ref="B41:D41"/>
    <mergeCell ref="B48:D48"/>
    <mergeCell ref="B50:D50"/>
    <mergeCell ref="A51:B53"/>
    <mergeCell ref="A42:B44"/>
    <mergeCell ref="A8:B12"/>
    <mergeCell ref="B54:D54"/>
    <mergeCell ref="B56:D56"/>
    <mergeCell ref="C4:C5"/>
    <mergeCell ref="D4:D5"/>
    <mergeCell ref="A34:B37"/>
    <mergeCell ref="A39:B40"/>
    <mergeCell ref="I1:M1"/>
  </mergeCells>
  <pageMargins left="0.23622047244094491" right="0.23622047244094491" top="0.35433070866141736" bottom="0.35433070866141736" header="0.31496062992125984" footer="0.31496062992125984"/>
  <pageSetup paperSize="9" scale="60" fitToHeight="0" orientation="landscape" r:id="rId7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Генне Марина Евгеньевна</dc:creator>
  <cp:lastModifiedBy>Литвиненко Александра Васильевна</cp:lastModifiedBy>
  <cp:lastPrinted>2023-08-21T01:50:57Z</cp:lastPrinted>
  <dcterms:created xsi:type="dcterms:W3CDTF">2006-09-16T00:00:00Z</dcterms:created>
  <dcterms:modified xsi:type="dcterms:W3CDTF">2023-08-21T01:51:33Z</dcterms:modified>
</cp:coreProperties>
</file>