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3250" windowHeight="12330"/>
  </bookViews>
  <sheets>
    <sheet name="нормативы" sheetId="5" r:id="rId1"/>
  </sheets>
  <definedNames>
    <definedName name="_xlnm.Print_Titles" localSheetId="0">нормативы!$6:$8</definedName>
  </definedNames>
  <calcPr calcId="145621"/>
</workbook>
</file>

<file path=xl/calcChain.xml><?xml version="1.0" encoding="utf-8"?>
<calcChain xmlns="http://schemas.openxmlformats.org/spreadsheetml/2006/main">
  <c r="N37" i="5" l="1"/>
  <c r="O37" i="5"/>
  <c r="O36" i="5"/>
  <c r="N36" i="5"/>
  <c r="L36" i="5"/>
  <c r="F37" i="5"/>
  <c r="F36" i="5"/>
  <c r="D37" i="5"/>
  <c r="L37" i="5" s="1"/>
  <c r="D36" i="5"/>
  <c r="P37" i="5"/>
  <c r="P36" i="5"/>
  <c r="G15" i="5"/>
  <c r="G16" i="5"/>
  <c r="P16" i="5"/>
  <c r="O15" i="5"/>
  <c r="N15" i="5"/>
  <c r="N14" i="5"/>
  <c r="M15" i="5"/>
  <c r="L15" i="5"/>
  <c r="P15" i="5"/>
  <c r="M36" i="5" l="1"/>
  <c r="G36" i="5"/>
  <c r="M37" i="5"/>
  <c r="G37" i="5"/>
  <c r="N26" i="5"/>
  <c r="L26" i="5"/>
  <c r="N16" i="5"/>
  <c r="L16" i="5"/>
  <c r="O16" i="5"/>
  <c r="M16" i="5"/>
  <c r="F45" i="5" l="1"/>
  <c r="G45" i="5" s="1"/>
  <c r="G28" i="5"/>
  <c r="P19" i="5" l="1"/>
  <c r="N19" i="5"/>
  <c r="L19" i="5"/>
  <c r="P26" i="5" l="1"/>
  <c r="O62" i="5" l="1"/>
  <c r="N61" i="5"/>
  <c r="N40" i="5"/>
  <c r="P45" i="5"/>
  <c r="O45" i="5"/>
  <c r="O33" i="5"/>
  <c r="N33" i="5"/>
  <c r="G11" i="5" l="1"/>
  <c r="D33" i="5"/>
  <c r="L11" i="5"/>
  <c r="D40" i="5"/>
  <c r="O24" i="5" l="1"/>
  <c r="P55" i="5" l="1"/>
  <c r="L33" i="5" l="1"/>
  <c r="L30" i="5"/>
  <c r="L29" i="5"/>
  <c r="L24" i="5"/>
  <c r="L25" i="5"/>
  <c r="L18" i="5"/>
  <c r="L17" i="5"/>
  <c r="L28" i="5"/>
  <c r="L31" i="5"/>
  <c r="N30" i="5"/>
  <c r="N29" i="5"/>
  <c r="N31" i="5"/>
  <c r="P17" i="5" l="1"/>
  <c r="P18" i="5"/>
  <c r="P14" i="5"/>
  <c r="O31" i="5"/>
  <c r="N60" i="5"/>
  <c r="N59" i="5"/>
  <c r="N51" i="5"/>
  <c r="N50" i="5"/>
  <c r="N47" i="5"/>
  <c r="N46" i="5"/>
  <c r="O40" i="5"/>
  <c r="N39" i="5"/>
  <c r="N38" i="5"/>
  <c r="N25" i="5"/>
  <c r="O22" i="5"/>
  <c r="M11" i="5"/>
  <c r="P32" i="5"/>
  <c r="P60" i="5"/>
  <c r="P59" i="5"/>
  <c r="P51" i="5"/>
  <c r="P47" i="5"/>
  <c r="P46" i="5"/>
  <c r="P30" i="5"/>
  <c r="P25" i="5"/>
  <c r="M19" i="5"/>
  <c r="O61" i="5"/>
  <c r="G19" i="5"/>
  <c r="O19" i="5"/>
  <c r="D51" i="5"/>
  <c r="L51" i="5" s="1"/>
  <c r="D50" i="5"/>
  <c r="L50" i="5" s="1"/>
  <c r="D47" i="5"/>
  <c r="L47" i="5" s="1"/>
  <c r="D46" i="5"/>
  <c r="L46" i="5" s="1"/>
  <c r="F40" i="5"/>
  <c r="M40" i="5" s="1"/>
  <c r="G40" i="5"/>
  <c r="D39" i="5"/>
  <c r="L39" i="5" s="1"/>
  <c r="D38" i="5"/>
  <c r="L38" i="5" s="1"/>
  <c r="N17" i="5" l="1"/>
  <c r="N18" i="5"/>
  <c r="G14" i="5" l="1"/>
  <c r="G13" i="5"/>
  <c r="G17" i="5"/>
  <c r="G18" i="5"/>
  <c r="G20" i="5"/>
  <c r="G21" i="5"/>
  <c r="G22" i="5"/>
  <c r="G23" i="5"/>
  <c r="G24" i="5"/>
  <c r="G25" i="5"/>
  <c r="G26" i="5"/>
  <c r="G27" i="5"/>
  <c r="G29" i="5"/>
  <c r="G30" i="5"/>
  <c r="G31" i="5"/>
  <c r="L13" i="5"/>
  <c r="L14" i="5"/>
  <c r="L20" i="5"/>
  <c r="L21" i="5"/>
  <c r="L22" i="5"/>
  <c r="L23" i="5"/>
  <c r="L27" i="5"/>
  <c r="N24" i="5"/>
  <c r="N52" i="5"/>
  <c r="N49" i="5"/>
  <c r="N48" i="5"/>
  <c r="N45" i="5"/>
  <c r="N44" i="5"/>
  <c r="N43" i="5"/>
  <c r="N42" i="5"/>
  <c r="N41" i="5"/>
  <c r="N35" i="5"/>
  <c r="N34" i="5"/>
  <c r="N28" i="5"/>
  <c r="N27" i="5"/>
  <c r="N23" i="5"/>
  <c r="N22" i="5"/>
  <c r="N21" i="5"/>
  <c r="N20" i="5"/>
  <c r="N13" i="5"/>
  <c r="N11" i="5"/>
  <c r="N70" i="5"/>
  <c r="N69" i="5"/>
  <c r="N68" i="5"/>
  <c r="N67" i="5"/>
  <c r="N66" i="5"/>
  <c r="N65" i="5"/>
  <c r="N64" i="5"/>
  <c r="N63" i="5"/>
  <c r="N62" i="5"/>
  <c r="N58" i="5"/>
  <c r="N57" i="5"/>
  <c r="N56" i="5"/>
  <c r="N55" i="5"/>
  <c r="N54" i="5"/>
  <c r="N53" i="5"/>
  <c r="O70" i="5"/>
  <c r="O13" i="5"/>
  <c r="O14" i="5"/>
  <c r="O17" i="5"/>
  <c r="O18" i="5"/>
  <c r="O20" i="5"/>
  <c r="O21" i="5"/>
  <c r="O23" i="5"/>
  <c r="O25" i="5"/>
  <c r="O26" i="5"/>
  <c r="O27" i="5"/>
  <c r="O28" i="5"/>
  <c r="O29" i="5"/>
  <c r="O30" i="5"/>
  <c r="O34" i="5"/>
  <c r="O35" i="5"/>
  <c r="O38" i="5"/>
  <c r="O39" i="5"/>
  <c r="O41" i="5"/>
  <c r="O42" i="5"/>
  <c r="O43" i="5"/>
  <c r="O44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3" i="5"/>
  <c r="O64" i="5"/>
  <c r="O65" i="5"/>
  <c r="O66" i="5"/>
  <c r="O67" i="5"/>
  <c r="O68" i="5"/>
  <c r="O69" i="5"/>
  <c r="O11" i="5"/>
  <c r="P10" i="5"/>
  <c r="P11" i="5"/>
  <c r="P13" i="5"/>
  <c r="P20" i="5"/>
  <c r="P21" i="5"/>
  <c r="P22" i="5"/>
  <c r="P23" i="5"/>
  <c r="P24" i="5"/>
  <c r="P27" i="5"/>
  <c r="P28" i="5"/>
  <c r="P29" i="5"/>
  <c r="P31" i="5"/>
  <c r="P33" i="5"/>
  <c r="P34" i="5"/>
  <c r="P35" i="5"/>
  <c r="P41" i="5"/>
  <c r="P42" i="5"/>
  <c r="P43" i="5"/>
  <c r="P44" i="5"/>
  <c r="P48" i="5"/>
  <c r="P49" i="5"/>
  <c r="P50" i="5"/>
  <c r="P52" i="5"/>
  <c r="P53" i="5"/>
  <c r="P54" i="5"/>
  <c r="P56" i="5"/>
  <c r="P57" i="5"/>
  <c r="P58" i="5"/>
  <c r="P62" i="5"/>
  <c r="P63" i="5"/>
  <c r="P64" i="5"/>
  <c r="P65" i="5"/>
  <c r="P66" i="5"/>
  <c r="P67" i="5"/>
  <c r="P68" i="5"/>
  <c r="P69" i="5"/>
  <c r="P70" i="5"/>
  <c r="M13" i="5"/>
  <c r="M14" i="5"/>
  <c r="M17" i="5"/>
  <c r="M18" i="5"/>
  <c r="M20" i="5"/>
  <c r="M21" i="5"/>
  <c r="M22" i="5"/>
  <c r="M23" i="5"/>
  <c r="M24" i="5"/>
  <c r="M25" i="5"/>
  <c r="M26" i="5"/>
  <c r="M27" i="5"/>
  <c r="M28" i="5"/>
  <c r="M29" i="5"/>
  <c r="M30" i="5"/>
  <c r="M31" i="5"/>
  <c r="F38" i="5" l="1"/>
  <c r="F39" i="5"/>
  <c r="M39" i="5" l="1"/>
  <c r="G39" i="5"/>
  <c r="M38" i="5"/>
  <c r="G38" i="5"/>
  <c r="F51" i="5" l="1"/>
  <c r="F46" i="5"/>
  <c r="F47" i="5"/>
  <c r="G47" i="5" l="1"/>
  <c r="M47" i="5"/>
  <c r="M46" i="5"/>
  <c r="G46" i="5"/>
  <c r="M51" i="5"/>
  <c r="G51" i="5"/>
  <c r="F33" i="5" l="1"/>
  <c r="G33" i="5" s="1"/>
  <c r="M33" i="5" l="1"/>
  <c r="D48" i="5" l="1"/>
  <c r="L48" i="5" s="1"/>
  <c r="F48" i="5"/>
  <c r="G48" i="5" l="1"/>
  <c r="M48" i="5"/>
  <c r="F34" i="5"/>
  <c r="F35" i="5"/>
  <c r="F41" i="5"/>
  <c r="F42" i="5"/>
  <c r="F43" i="5"/>
  <c r="F44" i="5"/>
  <c r="F49" i="5"/>
  <c r="F50" i="5"/>
  <c r="F52" i="5"/>
  <c r="F53" i="5"/>
  <c r="F54" i="5"/>
  <c r="M35" i="5" l="1"/>
  <c r="G35" i="5"/>
  <c r="G34" i="5"/>
  <c r="M34" i="5"/>
  <c r="M52" i="5"/>
  <c r="G52" i="5"/>
  <c r="G49" i="5"/>
  <c r="M49" i="5"/>
  <c r="G42" i="5"/>
  <c r="M42" i="5"/>
  <c r="M50" i="5"/>
  <c r="G50" i="5"/>
  <c r="M41" i="5"/>
  <c r="G41" i="5"/>
  <c r="M45" i="5"/>
  <c r="G54" i="5"/>
  <c r="M54" i="5"/>
  <c r="M44" i="5"/>
  <c r="G44" i="5"/>
  <c r="G53" i="5"/>
  <c r="M53" i="5"/>
  <c r="G43" i="5"/>
  <c r="M43" i="5"/>
  <c r="D54" i="5"/>
  <c r="L54" i="5" s="1"/>
  <c r="D53" i="5"/>
  <c r="L53" i="5" s="1"/>
  <c r="D52" i="5"/>
  <c r="L52" i="5" s="1"/>
  <c r="D49" i="5"/>
  <c r="L49" i="5" s="1"/>
  <c r="D45" i="5"/>
  <c r="L45" i="5" s="1"/>
  <c r="D44" i="5"/>
  <c r="L44" i="5" s="1"/>
  <c r="D43" i="5"/>
  <c r="L43" i="5" s="1"/>
  <c r="D42" i="5"/>
  <c r="L42" i="5" s="1"/>
  <c r="D41" i="5"/>
  <c r="L41" i="5" s="1"/>
  <c r="D35" i="5"/>
  <c r="D34" i="5"/>
  <c r="L34" i="5" s="1"/>
</calcChain>
</file>

<file path=xl/sharedStrings.xml><?xml version="1.0" encoding="utf-8"?>
<sst xmlns="http://schemas.openxmlformats.org/spreadsheetml/2006/main" count="147" uniqueCount="134">
  <si>
    <t>Наименование показателей</t>
  </si>
  <si>
    <t>Федеральный норматив</t>
  </si>
  <si>
    <t>Областной норматив (утвержденный)</t>
  </si>
  <si>
    <t>Фактически областной норматив</t>
  </si>
  <si>
    <t>% исполнения                 (факт. к обл.)</t>
  </si>
  <si>
    <t xml:space="preserve">Скорая медицинская помощь (число вызовов на 1 жителя)         </t>
  </si>
  <si>
    <t>Медицинская помощь в амбулаторных условиях, в том числе:</t>
  </si>
  <si>
    <t>Паллиативная медицинская помощь в стационарных условиях (койко-дня на 1 жителя)</t>
  </si>
  <si>
    <t>в рамках программы ОМС (число посещений на 1 застрахованное лицо)</t>
  </si>
  <si>
    <t xml:space="preserve"> по неотложной медицинской помощи  (число посещений)</t>
  </si>
  <si>
    <t>в рамках программы ОМС обращение в связи с заболеваниями (число обращений на 1 застрахованного)</t>
  </si>
  <si>
    <t>в рамках программы ОМС стационарная помощь (случая госпитализации  на 1 застрахованного)</t>
  </si>
  <si>
    <t>Стоимость 1 обращения за счет средств бюджета субъекта, руб</t>
  </si>
  <si>
    <t>Стоимость 1 случая госпитализации в стационаре за счет средств бюджета субъекта, руб</t>
  </si>
  <si>
    <t>Стоимость 1койко- дня паллиативной помощи за счет средств бюджета субъекта, руб</t>
  </si>
  <si>
    <t>Стоимость 1 посещения  в неотложной форме за счет средств ОМС, руб</t>
  </si>
  <si>
    <t>Стоимость 1 обращения за счет средств ОМС, руб</t>
  </si>
  <si>
    <t>Стоимость 1 случая госпитализации в стационаре за счет средств ОМС, руб</t>
  </si>
  <si>
    <t>Стоимость 1 вызова скорой медицинской помощи за счет средств ОМС, руб</t>
  </si>
  <si>
    <t>Приложение 1</t>
  </si>
  <si>
    <t>Скорая помощь: за счет средств бюджета субъекта, руб/жителя</t>
  </si>
  <si>
    <t>Амбулаторная помощь обращения:  за счет средств бюджета субъекта, руб/жителя</t>
  </si>
  <si>
    <t>Стационарная помощь: за счет средств бюджета субъекта, руб/жителя</t>
  </si>
  <si>
    <t>Помощь в дневных стационарах: за счет средств бюджета субъекта, руб/жителя</t>
  </si>
  <si>
    <t>Паллиативная помощь: за счет средств бюджета субъекта, руб/жителя</t>
  </si>
  <si>
    <t>за счет средств ОМС, руб/застрахованного</t>
  </si>
  <si>
    <t>Амбулаторная помощь с неотложной целью: за счет средств ОМС, руб/застрахованного</t>
  </si>
  <si>
    <t>Подушевые нормативы финансирования:  за счет средств бюджета субъекта, руб/жителя</t>
  </si>
  <si>
    <t>Стоимость 1 вызова скорой медицинской помощи за счет средств бюджета субъекта, руб (справочно)</t>
  </si>
  <si>
    <t>Дневной стационар (случаев лечения на 1 жителя)</t>
  </si>
  <si>
    <t>в рамках программы ОМС (случаев лечения на 1 застрахованное лицо)</t>
  </si>
  <si>
    <t>Обращение в связи с заболеваниями (число обращений на 1 жителя)</t>
  </si>
  <si>
    <t>Стационарная помощь (случая госпитализации на 1 жителя)</t>
  </si>
  <si>
    <t>Стоимость 1 случая лечения в дневном стационаре  за счет средств бюджета субъекта, руб</t>
  </si>
  <si>
    <t>Стоимость 1 случая лечения в дневном стационаре за счет средств ОМС, руб</t>
  </si>
  <si>
    <t>Медицинская реабилитация за счет средств ОМС, руб/застрахованного</t>
  </si>
  <si>
    <t>профилактические медицинские осмотры (число посещений ОМС)</t>
  </si>
  <si>
    <t>в рамках диспансеризации (число посещений ОМС)</t>
  </si>
  <si>
    <t>в рамках диспансеризации (за счет средств ОМС, руб.)</t>
  </si>
  <si>
    <t>в т.ч. медицинская помощь по профилю "онкология" в рамках программы ОМС (случаев лечения)</t>
  </si>
  <si>
    <t>в т.ч. медицинская помощь при экстракорпоральном оплодотворении в рамках программы ОМС (случаев лечения)</t>
  </si>
  <si>
    <t>в т.ч. медицинская помощь по профилю "онкология" за счет средств ОМС, руб</t>
  </si>
  <si>
    <t>в т.ч. медицинская помощь при экстракорпоральном оплодотворении за счет средств ОМС, руб</t>
  </si>
  <si>
    <t xml:space="preserve">Скорая медицинская помощь (число вызовов на 1 застрахованного)         </t>
  </si>
  <si>
    <t>профилактические медицинские осмотры за счет средств ОМС, руб.</t>
  </si>
  <si>
    <t>Стоимость 1 случая госпитализации по профилю "онкология" в рамках программы ОМС за счет средств ОМС, руб</t>
  </si>
  <si>
    <t>в т.ч. медицинская помощь по профилю "Медицинская реабилитация" в рамках программы ОМС (случая госпитализации на 1 застрахованное лицо)</t>
  </si>
  <si>
    <t>Стоимость 1 случая лечения по профилю "Медицинская реабилитация" в рамках программы ОМС за счет средств ОМС, руб</t>
  </si>
  <si>
    <t>% исполнения (факт. к  федер. с учетом Кд)</t>
  </si>
  <si>
    <t>Стоимость амбулаторной помощи с профилактической целью: за счет средств бюджета субъекта, руб/жителя</t>
  </si>
  <si>
    <t>за профилактические медицинские осмотры за счет средств ОМС, руб.</t>
  </si>
  <si>
    <t>2020 год</t>
  </si>
  <si>
    <t xml:space="preserve">2020 год </t>
  </si>
  <si>
    <t>с иными целями (число посещений ОМС)</t>
  </si>
  <si>
    <t>с иными целями (за счет средств ОМС, руб.)</t>
  </si>
  <si>
    <t>иные цели (за счет средств ОМС, руб.)</t>
  </si>
  <si>
    <t>2021 год</t>
  </si>
  <si>
    <t xml:space="preserve">2021 год </t>
  </si>
  <si>
    <t>%              обл. к федер с учетом Кд нормативу 2021г.</t>
  </si>
  <si>
    <t>Фактическое выполнение федеральных и областных нормативов в 2021 году по сравнению с 2020 годом на основании  формы № 62 "Сведения о ресурсном обеспечении и оказании медицинской помощи населению за 2021 год"</t>
  </si>
  <si>
    <t>2020 год* К диф=1,823</t>
  </si>
  <si>
    <t>2021 год* К диф=1,815</t>
  </si>
  <si>
    <t>% исполнения факта 2021 к 2020</t>
  </si>
  <si>
    <t>Стоимость 1 посещения по паллиативной медицинской помощи, в том числе на дому  за счет средств бюджета субъекта, руб</t>
  </si>
  <si>
    <t>Стоимость 1 посещения по паллиативной медицинской помощи, осуществляемой на дому выездными патронажными бригадами   за счет средств бюджета субъекта, руб</t>
  </si>
  <si>
    <t>паллиативная медицинская помощь, в том числе на дому (бюджет)</t>
  </si>
  <si>
    <t>паллиативная медицинская помощь, осуществляемая на дому выездными патронажными бригадами (бюджет)</t>
  </si>
  <si>
    <t>Стоимость 1 посещения с профилактической целью и иными целями за счет средств бюджета субъекта, руб</t>
  </si>
  <si>
    <t>Стоимость 1 посещения с профилактической и ными целями за счет средств ОМС, руб</t>
  </si>
  <si>
    <t xml:space="preserve">Посещение с профилактической и иными целями (число посещений на 1 жителя)  </t>
  </si>
  <si>
    <t>-</t>
  </si>
  <si>
    <t>№ строки</t>
  </si>
  <si>
    <t>01</t>
  </si>
  <si>
    <t>46</t>
  </si>
  <si>
    <t>05</t>
  </si>
  <si>
    <t>02</t>
  </si>
  <si>
    <t>58</t>
  </si>
  <si>
    <t>16</t>
  </si>
  <si>
    <t>20</t>
  </si>
  <si>
    <t>25</t>
  </si>
  <si>
    <t>03</t>
  </si>
  <si>
    <t>04</t>
  </si>
  <si>
    <t>06</t>
  </si>
  <si>
    <t>08</t>
  </si>
  <si>
    <t>07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</si>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</sst>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.0\ _₽_-;\-* #,##0.0\ _₽_-;_-* &quot;-&quot;??\ _₽_-;_-@_-"/>
    <numFmt numFmtId="166" formatCode="0.0"/>
    <numFmt numFmtId="167" formatCode="_-* #,##0.0000\ _₽_-;\-* #,##0.0000\ _₽_-;_-* &quot;-&quot;??\ _₽_-;_-@_-"/>
    <numFmt numFmtId="168" formatCode="#,##0.000_ ;\-#,##0.000\ "/>
    <numFmt numFmtId="169" formatCode="#,##0.00000_ ;\-#,##0.00000\ "/>
    <numFmt numFmtId="171" formatCode="_-* #,##0.00000\ _₽_-;\-* #,##0.00000\ _₽_-;_-* &quot;-&quot;??\ _₽_-;_-@_-"/>
    <numFmt numFmtId="172" formatCode="_-* #,##0.000000\ _₽_-;\-* #,##0.000000\ _₽_-;_-* &quot;-&quot;??\ _₽_-;_-@_-"/>
    <numFmt numFmtId="173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6" fontId="6" fillId="2" borderId="13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center" vertical="center" wrapText="1"/>
    </xf>
    <xf numFmtId="43" fontId="7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43" fontId="6" fillId="0" borderId="9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71" fontId="6" fillId="0" borderId="1" xfId="1" applyNumberFormat="1" applyFont="1" applyFill="1" applyBorder="1" applyAlignment="1">
      <alignment horizontal="right" vertical="center" wrapText="1"/>
    </xf>
    <xf numFmtId="171" fontId="6" fillId="0" borderId="1" xfId="1" applyNumberFormat="1" applyFont="1" applyFill="1" applyBorder="1" applyAlignment="1">
      <alignment horizontal="center" vertical="center" wrapText="1"/>
    </xf>
    <xf numFmtId="172" fontId="6" fillId="0" borderId="1" xfId="1" applyNumberFormat="1" applyFont="1" applyFill="1" applyBorder="1" applyAlignment="1">
      <alignment horizontal="right" vertical="center" wrapText="1"/>
    </xf>
    <xf numFmtId="172" fontId="6" fillId="0" borderId="1" xfId="1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6" fontId="6" fillId="2" borderId="19" xfId="0" applyNumberFormat="1" applyFont="1" applyFill="1" applyBorder="1" applyAlignment="1">
      <alignment horizontal="center" vertical="center" wrapText="1"/>
    </xf>
    <xf numFmtId="43" fontId="6" fillId="0" borderId="9" xfId="1" applyNumberFormat="1" applyFont="1" applyFill="1" applyBorder="1" applyAlignment="1">
      <alignment horizontal="center" vertical="center" wrapText="1"/>
    </xf>
    <xf numFmtId="43" fontId="7" fillId="0" borderId="9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43" fontId="6" fillId="0" borderId="15" xfId="1" applyNumberFormat="1" applyFont="1" applyFill="1" applyBorder="1" applyAlignment="1">
      <alignment horizontal="center" vertical="center" wrapText="1"/>
    </xf>
    <xf numFmtId="43" fontId="6" fillId="0" borderId="15" xfId="1" applyFont="1" applyFill="1" applyBorder="1" applyAlignment="1">
      <alignment horizontal="center" vertical="center" wrapText="1"/>
    </xf>
    <xf numFmtId="165" fontId="7" fillId="0" borderId="15" xfId="1" applyNumberFormat="1" applyFont="1" applyFill="1" applyBorder="1" applyAlignment="1">
      <alignment horizontal="center" vertical="center" wrapText="1"/>
    </xf>
    <xf numFmtId="166" fontId="6" fillId="2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71" fontId="7" fillId="0" borderId="1" xfId="1" applyNumberFormat="1" applyFont="1" applyFill="1" applyBorder="1" applyAlignment="1">
      <alignment horizontal="right" vertical="center" wrapText="1"/>
    </xf>
    <xf numFmtId="172" fontId="7" fillId="0" borderId="1" xfId="1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82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6" sqref="C6:F7"/>
    </sheetView>
  </sheetViews>
  <sheetFormatPr defaultColWidth="8.85546875" defaultRowHeight="15" x14ac:dyDescent="0.25"/>
  <cols>
    <col min="1" max="1" width="54.5703125" style="1" customWidth="1"/>
    <col min="2" max="2" width="9.7109375" style="1" customWidth="1"/>
    <col min="3" max="3" width="16" style="1" customWidth="1"/>
    <col min="4" max="4" width="17.140625" style="1" customWidth="1"/>
    <col min="5" max="6" width="16.5703125" style="1" customWidth="1"/>
    <col min="7" max="7" width="11.28515625" style="1" customWidth="1"/>
    <col min="8" max="9" width="14.42578125" style="1" customWidth="1"/>
    <col min="10" max="10" width="15.28515625" style="1" customWidth="1"/>
    <col min="11" max="11" width="15.42578125" style="1" customWidth="1"/>
    <col min="12" max="12" width="11" style="1" customWidth="1"/>
    <col min="13" max="14" width="10.85546875" style="1" customWidth="1"/>
    <col min="15" max="15" width="10.5703125" style="1" customWidth="1"/>
    <col min="16" max="16" width="9.7109375" style="1" customWidth="1"/>
    <col min="17" max="16384" width="8.85546875" style="1"/>
  </cols>
  <sheetData>
    <row r="1" spans="1:16" ht="15.95" customHeight="1" x14ac:dyDescent="0.25">
      <c r="K1" s="2"/>
      <c r="L1" s="2"/>
      <c r="M1" s="2" t="s">
        <v>19</v>
      </c>
      <c r="N1" s="2"/>
      <c r="O1" s="2"/>
      <c r="P1" s="2"/>
    </row>
    <row r="2" spans="1:16" ht="21" customHeight="1" x14ac:dyDescent="0.25">
      <c r="K2" s="2"/>
      <c r="L2" s="2"/>
      <c r="M2" s="2" t="s">
        <v>133</v>
      </c>
      <c r="N2" s="75"/>
      <c r="O2" s="75"/>
      <c r="P2" s="75"/>
    </row>
    <row r="3" spans="1:16" ht="20.25" customHeight="1" x14ac:dyDescent="0.25">
      <c r="A3" s="81" t="s">
        <v>59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23.4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.75" thickBot="1" x14ac:dyDescent="0.3"/>
    <row r="6" spans="1:16" ht="15" customHeight="1" x14ac:dyDescent="0.25">
      <c r="A6" s="82" t="s">
        <v>0</v>
      </c>
      <c r="B6" s="76" t="s">
        <v>71</v>
      </c>
      <c r="C6" s="85" t="s">
        <v>1</v>
      </c>
      <c r="D6" s="86"/>
      <c r="E6" s="86"/>
      <c r="F6" s="87"/>
      <c r="G6" s="96" t="s">
        <v>58</v>
      </c>
      <c r="H6" s="85" t="s">
        <v>2</v>
      </c>
      <c r="I6" s="87"/>
      <c r="J6" s="91" t="s">
        <v>3</v>
      </c>
      <c r="K6" s="91"/>
      <c r="L6" s="85" t="s">
        <v>48</v>
      </c>
      <c r="M6" s="87"/>
      <c r="N6" s="91" t="s">
        <v>4</v>
      </c>
      <c r="O6" s="91"/>
      <c r="P6" s="93" t="s">
        <v>62</v>
      </c>
    </row>
    <row r="7" spans="1:16" ht="34.9" customHeight="1" x14ac:dyDescent="0.25">
      <c r="A7" s="83"/>
      <c r="B7" s="77"/>
      <c r="C7" s="88"/>
      <c r="D7" s="89"/>
      <c r="E7" s="89"/>
      <c r="F7" s="90"/>
      <c r="G7" s="97"/>
      <c r="H7" s="88"/>
      <c r="I7" s="90"/>
      <c r="J7" s="92"/>
      <c r="K7" s="92"/>
      <c r="L7" s="88"/>
      <c r="M7" s="90"/>
      <c r="N7" s="92"/>
      <c r="O7" s="92"/>
      <c r="P7" s="94"/>
    </row>
    <row r="8" spans="1:16" ht="48.75" customHeight="1" thickBot="1" x14ac:dyDescent="0.3">
      <c r="A8" s="84"/>
      <c r="B8" s="78"/>
      <c r="C8" s="70" t="s">
        <v>52</v>
      </c>
      <c r="D8" s="70" t="s">
        <v>60</v>
      </c>
      <c r="E8" s="70" t="s">
        <v>57</v>
      </c>
      <c r="F8" s="70" t="s">
        <v>61</v>
      </c>
      <c r="G8" s="98"/>
      <c r="H8" s="70" t="s">
        <v>52</v>
      </c>
      <c r="I8" s="70" t="s">
        <v>57</v>
      </c>
      <c r="J8" s="70" t="s">
        <v>51</v>
      </c>
      <c r="K8" s="70" t="s">
        <v>56</v>
      </c>
      <c r="L8" s="70" t="s">
        <v>51</v>
      </c>
      <c r="M8" s="70" t="s">
        <v>56</v>
      </c>
      <c r="N8" s="70" t="s">
        <v>51</v>
      </c>
      <c r="O8" s="70" t="s">
        <v>56</v>
      </c>
      <c r="P8" s="95"/>
    </row>
    <row r="9" spans="1:16" ht="16.5" thickBot="1" x14ac:dyDescent="0.3">
      <c r="A9" s="71">
        <v>1</v>
      </c>
      <c r="B9" s="72">
        <v>2</v>
      </c>
      <c r="C9" s="73">
        <v>3</v>
      </c>
      <c r="D9" s="73">
        <v>1.823</v>
      </c>
      <c r="E9" s="73">
        <v>4</v>
      </c>
      <c r="F9" s="73">
        <v>1.8149999999999999</v>
      </c>
      <c r="G9" s="73">
        <v>5</v>
      </c>
      <c r="H9" s="73">
        <v>6</v>
      </c>
      <c r="I9" s="73">
        <v>7</v>
      </c>
      <c r="J9" s="73">
        <v>8</v>
      </c>
      <c r="K9" s="73">
        <v>9</v>
      </c>
      <c r="L9" s="73">
        <v>10</v>
      </c>
      <c r="M9" s="73">
        <v>11</v>
      </c>
      <c r="N9" s="73">
        <v>12</v>
      </c>
      <c r="O9" s="73">
        <v>13</v>
      </c>
      <c r="P9" s="74">
        <v>14</v>
      </c>
    </row>
    <row r="10" spans="1:16" ht="33" customHeight="1" x14ac:dyDescent="0.25">
      <c r="A10" s="27" t="s">
        <v>5</v>
      </c>
      <c r="B10" s="59" t="s">
        <v>72</v>
      </c>
      <c r="C10" s="28"/>
      <c r="D10" s="28"/>
      <c r="E10" s="28"/>
      <c r="F10" s="28"/>
      <c r="G10" s="16"/>
      <c r="H10" s="29"/>
      <c r="I10" s="29"/>
      <c r="J10" s="29">
        <v>1E-3</v>
      </c>
      <c r="K10" s="15">
        <v>2E-3</v>
      </c>
      <c r="L10" s="16"/>
      <c r="M10" s="16"/>
      <c r="N10" s="16"/>
      <c r="O10" s="30"/>
      <c r="P10" s="31">
        <f>ROUND(K10/J10*100,1)</f>
        <v>200</v>
      </c>
    </row>
    <row r="11" spans="1:16" ht="39.75" customHeight="1" x14ac:dyDescent="0.25">
      <c r="A11" s="14" t="s">
        <v>43</v>
      </c>
      <c r="B11" s="60" t="s">
        <v>75</v>
      </c>
      <c r="C11" s="32">
        <v>0.28999999999999998</v>
      </c>
      <c r="D11" s="21"/>
      <c r="E11" s="65">
        <v>0.28999999999999998</v>
      </c>
      <c r="F11" s="33"/>
      <c r="G11" s="19">
        <f>ROUND(I11/E11*100,1)</f>
        <v>100</v>
      </c>
      <c r="H11" s="34">
        <v>0.28999999999999998</v>
      </c>
      <c r="I11" s="65">
        <v>0.28999999999999998</v>
      </c>
      <c r="J11" s="33">
        <v>0.27</v>
      </c>
      <c r="K11" s="67">
        <v>0.29599999999999999</v>
      </c>
      <c r="L11" s="19">
        <f>ROUND(J11/C11*100,1)</f>
        <v>93.1</v>
      </c>
      <c r="M11" s="19">
        <f>ROUND(K11/E11*100,1)</f>
        <v>102.1</v>
      </c>
      <c r="N11" s="19">
        <f t="shared" ref="N11:N52" si="0">ROUND(J11/H11*100,1)</f>
        <v>93.1</v>
      </c>
      <c r="O11" s="13">
        <f>ROUND(K11/I11*100,1)</f>
        <v>102.1</v>
      </c>
      <c r="P11" s="12">
        <f t="shared" ref="P11:P70" si="1">ROUND(K11/J11*100,1)</f>
        <v>109.6</v>
      </c>
    </row>
    <row r="12" spans="1:16" ht="37.5" customHeight="1" x14ac:dyDescent="0.25">
      <c r="A12" s="14" t="s">
        <v>6</v>
      </c>
      <c r="B12" s="60" t="s">
        <v>80</v>
      </c>
      <c r="C12" s="35"/>
      <c r="D12" s="36"/>
      <c r="E12" s="66"/>
      <c r="F12" s="36"/>
      <c r="G12" s="19"/>
      <c r="H12" s="36"/>
      <c r="I12" s="66"/>
      <c r="J12" s="36"/>
      <c r="K12" s="66"/>
      <c r="L12" s="19"/>
      <c r="M12" s="19"/>
      <c r="N12" s="19"/>
      <c r="O12" s="13"/>
      <c r="P12" s="12"/>
    </row>
    <row r="13" spans="1:16" ht="36.75" customHeight="1" x14ac:dyDescent="0.25">
      <c r="A13" s="14" t="s">
        <v>69</v>
      </c>
      <c r="B13" s="60" t="s">
        <v>81</v>
      </c>
      <c r="C13" s="32">
        <v>0.73</v>
      </c>
      <c r="D13" s="36"/>
      <c r="E13" s="65">
        <v>0.73</v>
      </c>
      <c r="F13" s="36"/>
      <c r="G13" s="19">
        <f t="shared" ref="G13:G31" si="2">ROUND(I13/E13*100,1)</f>
        <v>100</v>
      </c>
      <c r="H13" s="36">
        <v>0.86</v>
      </c>
      <c r="I13" s="65">
        <v>0.73</v>
      </c>
      <c r="J13" s="33">
        <v>0.84599999999999997</v>
      </c>
      <c r="K13" s="67">
        <v>0.84799999999999998</v>
      </c>
      <c r="L13" s="19">
        <f t="shared" ref="L13:L27" si="3">ROUND(J13/C13*100,1)</f>
        <v>115.9</v>
      </c>
      <c r="M13" s="19">
        <f t="shared" ref="M13:M31" si="4">ROUND(K13/E13*100,1)</f>
        <v>116.2</v>
      </c>
      <c r="N13" s="19">
        <f t="shared" si="0"/>
        <v>98.4</v>
      </c>
      <c r="O13" s="13">
        <f t="shared" ref="O13:O69" si="5">ROUND(K13/I13*100,1)</f>
        <v>116.2</v>
      </c>
      <c r="P13" s="12">
        <f t="shared" si="1"/>
        <v>100.2</v>
      </c>
    </row>
    <row r="14" spans="1:16" ht="34.5" customHeight="1" x14ac:dyDescent="0.25">
      <c r="A14" s="14" t="s">
        <v>8</v>
      </c>
      <c r="B14" s="60" t="s">
        <v>74</v>
      </c>
      <c r="C14" s="32">
        <v>2.93</v>
      </c>
      <c r="D14" s="36"/>
      <c r="E14" s="65">
        <v>2.93</v>
      </c>
      <c r="F14" s="36"/>
      <c r="G14" s="19">
        <f>ROUND(I14/E14*100,1)</f>
        <v>100</v>
      </c>
      <c r="H14" s="34">
        <v>3.0065</v>
      </c>
      <c r="I14" s="65">
        <v>2.93</v>
      </c>
      <c r="J14" s="33">
        <v>2.7749999999999999</v>
      </c>
      <c r="K14" s="67">
        <v>3.5259999999999998</v>
      </c>
      <c r="L14" s="19">
        <f t="shared" si="3"/>
        <v>94.7</v>
      </c>
      <c r="M14" s="19">
        <f t="shared" si="4"/>
        <v>120.3</v>
      </c>
      <c r="N14" s="19">
        <f>ROUND(J14/H14*100,1)</f>
        <v>92.3</v>
      </c>
      <c r="O14" s="13">
        <f t="shared" si="5"/>
        <v>120.3</v>
      </c>
      <c r="P14" s="12">
        <f>ROUND(K14/J14*100,1)</f>
        <v>127.1</v>
      </c>
    </row>
    <row r="15" spans="1:16" ht="40.5" customHeight="1" x14ac:dyDescent="0.25">
      <c r="A15" s="14" t="s">
        <v>65</v>
      </c>
      <c r="B15" s="60" t="s">
        <v>82</v>
      </c>
      <c r="C15" s="37">
        <v>8.5000000000000006E-3</v>
      </c>
      <c r="D15" s="36"/>
      <c r="E15" s="62">
        <v>2.5999999999999999E-2</v>
      </c>
      <c r="F15" s="36"/>
      <c r="G15" s="19">
        <f t="shared" ref="G15:G16" si="6">ROUND(I15/E15*100,1)</f>
        <v>100</v>
      </c>
      <c r="H15" s="34">
        <v>3.5000000000000001E-3</v>
      </c>
      <c r="I15" s="62">
        <v>2.5999999999999999E-2</v>
      </c>
      <c r="J15" s="34">
        <v>5.5999999999999999E-3</v>
      </c>
      <c r="K15" s="62">
        <v>8.9999999999999993E-3</v>
      </c>
      <c r="L15" s="18">
        <f>ROUND(J15/C15*100,1)</f>
        <v>65.900000000000006</v>
      </c>
      <c r="M15" s="19">
        <f>ROUND(K15/E15*100,1)</f>
        <v>34.6</v>
      </c>
      <c r="N15" s="13">
        <f>ROUND(J15/H15*100,1)</f>
        <v>160</v>
      </c>
      <c r="O15" s="13">
        <f>ROUND(K15/I15*100,1)</f>
        <v>34.6</v>
      </c>
      <c r="P15" s="38">
        <f>ROUND(K15/J15*100,1)</f>
        <v>160.69999999999999</v>
      </c>
    </row>
    <row r="16" spans="1:16" ht="51.75" customHeight="1" x14ac:dyDescent="0.25">
      <c r="A16" s="14" t="s">
        <v>66</v>
      </c>
      <c r="B16" s="60" t="s">
        <v>84</v>
      </c>
      <c r="C16" s="37">
        <v>1.5E-3</v>
      </c>
      <c r="D16" s="36"/>
      <c r="E16" s="62">
        <v>6.1999999999999998E-3</v>
      </c>
      <c r="F16" s="36"/>
      <c r="G16" s="19">
        <f t="shared" si="6"/>
        <v>100</v>
      </c>
      <c r="H16" s="34">
        <v>1.5E-3</v>
      </c>
      <c r="I16" s="62">
        <v>6.1999999999999998E-3</v>
      </c>
      <c r="J16" s="33">
        <v>1.1999999999999999E-3</v>
      </c>
      <c r="K16" s="62">
        <v>5.1999999999999998E-3</v>
      </c>
      <c r="L16" s="18">
        <f t="shared" si="3"/>
        <v>80</v>
      </c>
      <c r="M16" s="19">
        <f t="shared" si="4"/>
        <v>83.9</v>
      </c>
      <c r="N16" s="18">
        <f t="shared" si="0"/>
        <v>80</v>
      </c>
      <c r="O16" s="18">
        <f t="shared" si="5"/>
        <v>83.9</v>
      </c>
      <c r="P16" s="38">
        <f>ROUND(K16/J16*100,1)</f>
        <v>433.3</v>
      </c>
    </row>
    <row r="17" spans="1:16" ht="31.5" x14ac:dyDescent="0.25">
      <c r="A17" s="14" t="s">
        <v>36</v>
      </c>
      <c r="B17" s="60" t="s">
        <v>83</v>
      </c>
      <c r="C17" s="39">
        <v>0.254</v>
      </c>
      <c r="D17" s="36"/>
      <c r="E17" s="67">
        <v>0.26</v>
      </c>
      <c r="F17" s="36"/>
      <c r="G17" s="19">
        <f t="shared" si="2"/>
        <v>100</v>
      </c>
      <c r="H17" s="34">
        <v>0.311</v>
      </c>
      <c r="I17" s="67">
        <v>0.26</v>
      </c>
      <c r="J17" s="33">
        <v>0.20499999999999999</v>
      </c>
      <c r="K17" s="67">
        <v>0.245</v>
      </c>
      <c r="L17" s="19">
        <f t="shared" si="3"/>
        <v>80.7</v>
      </c>
      <c r="M17" s="19">
        <f t="shared" si="4"/>
        <v>94.2</v>
      </c>
      <c r="N17" s="19">
        <f t="shared" si="0"/>
        <v>65.900000000000006</v>
      </c>
      <c r="O17" s="13">
        <f t="shared" si="5"/>
        <v>94.2</v>
      </c>
      <c r="P17" s="12">
        <f t="shared" ref="P17:P18" si="7">ROUND(K17/J17*100,1)</f>
        <v>119.5</v>
      </c>
    </row>
    <row r="18" spans="1:16" ht="15.75" x14ac:dyDescent="0.25">
      <c r="A18" s="14" t="s">
        <v>37</v>
      </c>
      <c r="B18" s="60" t="s">
        <v>85</v>
      </c>
      <c r="C18" s="39">
        <v>0.18099999999999999</v>
      </c>
      <c r="D18" s="36"/>
      <c r="E18" s="67">
        <v>0.19</v>
      </c>
      <c r="F18" s="36"/>
      <c r="G18" s="19">
        <f t="shared" si="2"/>
        <v>100</v>
      </c>
      <c r="H18" s="34">
        <v>0.2</v>
      </c>
      <c r="I18" s="67">
        <v>0.19</v>
      </c>
      <c r="J18" s="33">
        <v>0.10199999999999999</v>
      </c>
      <c r="K18" s="67">
        <v>0.17599999999999999</v>
      </c>
      <c r="L18" s="19">
        <f t="shared" si="3"/>
        <v>56.4</v>
      </c>
      <c r="M18" s="19">
        <f t="shared" si="4"/>
        <v>92.6</v>
      </c>
      <c r="N18" s="19">
        <f t="shared" si="0"/>
        <v>51</v>
      </c>
      <c r="O18" s="13">
        <f t="shared" si="5"/>
        <v>92.6</v>
      </c>
      <c r="P18" s="12">
        <f t="shared" si="7"/>
        <v>172.5</v>
      </c>
    </row>
    <row r="19" spans="1:16" ht="21" customHeight="1" x14ac:dyDescent="0.25">
      <c r="A19" s="14" t="s">
        <v>53</v>
      </c>
      <c r="B19" s="60" t="s">
        <v>86</v>
      </c>
      <c r="C19" s="39">
        <v>2.496</v>
      </c>
      <c r="D19" s="36"/>
      <c r="E19" s="67">
        <v>2.48</v>
      </c>
      <c r="F19" s="36"/>
      <c r="G19" s="19">
        <f t="shared" si="2"/>
        <v>100</v>
      </c>
      <c r="H19" s="34">
        <v>2.4954999999999998</v>
      </c>
      <c r="I19" s="67">
        <v>2.48</v>
      </c>
      <c r="J19" s="33">
        <v>2.468</v>
      </c>
      <c r="K19" s="67">
        <v>3.105</v>
      </c>
      <c r="L19" s="19">
        <f t="shared" si="3"/>
        <v>98.9</v>
      </c>
      <c r="M19" s="19">
        <f t="shared" si="4"/>
        <v>125.2</v>
      </c>
      <c r="N19" s="19">
        <f t="shared" si="0"/>
        <v>98.9</v>
      </c>
      <c r="O19" s="13">
        <f t="shared" si="5"/>
        <v>125.2</v>
      </c>
      <c r="P19" s="12">
        <f>ROUND(K19/J19*100,1)</f>
        <v>125.8</v>
      </c>
    </row>
    <row r="20" spans="1:16" ht="36" customHeight="1" x14ac:dyDescent="0.25">
      <c r="A20" s="14" t="s">
        <v>9</v>
      </c>
      <c r="B20" s="60" t="s">
        <v>87</v>
      </c>
      <c r="C20" s="32">
        <v>0.54</v>
      </c>
      <c r="D20" s="36"/>
      <c r="E20" s="65">
        <v>0.54</v>
      </c>
      <c r="F20" s="36"/>
      <c r="G20" s="19">
        <f t="shared" si="2"/>
        <v>100</v>
      </c>
      <c r="H20" s="36">
        <v>0.54</v>
      </c>
      <c r="I20" s="65">
        <v>0.54</v>
      </c>
      <c r="J20" s="33">
        <v>0.46800000000000003</v>
      </c>
      <c r="K20" s="67">
        <v>0.502</v>
      </c>
      <c r="L20" s="19">
        <f t="shared" si="3"/>
        <v>86.7</v>
      </c>
      <c r="M20" s="19">
        <f t="shared" si="4"/>
        <v>93</v>
      </c>
      <c r="N20" s="19">
        <f t="shared" si="0"/>
        <v>86.7</v>
      </c>
      <c r="O20" s="13">
        <f t="shared" si="5"/>
        <v>93</v>
      </c>
      <c r="P20" s="12">
        <f t="shared" si="1"/>
        <v>107.3</v>
      </c>
    </row>
    <row r="21" spans="1:16" ht="39" customHeight="1" x14ac:dyDescent="0.25">
      <c r="A21" s="14" t="s">
        <v>31</v>
      </c>
      <c r="B21" s="60" t="s">
        <v>88</v>
      </c>
      <c r="C21" s="39">
        <v>0.14399999999999999</v>
      </c>
      <c r="D21" s="36"/>
      <c r="E21" s="67">
        <v>0.14399999999999999</v>
      </c>
      <c r="F21" s="36"/>
      <c r="G21" s="19">
        <f t="shared" si="2"/>
        <v>100</v>
      </c>
      <c r="H21" s="33">
        <v>0.14399999999999999</v>
      </c>
      <c r="I21" s="67">
        <v>0.14399999999999999</v>
      </c>
      <c r="J21" s="33">
        <v>5.8000000000000003E-2</v>
      </c>
      <c r="K21" s="67">
        <v>5.1999999999999998E-2</v>
      </c>
      <c r="L21" s="19">
        <f t="shared" si="3"/>
        <v>40.299999999999997</v>
      </c>
      <c r="M21" s="19">
        <f t="shared" si="4"/>
        <v>36.1</v>
      </c>
      <c r="N21" s="19">
        <f t="shared" si="0"/>
        <v>40.299999999999997</v>
      </c>
      <c r="O21" s="13">
        <f t="shared" si="5"/>
        <v>36.1</v>
      </c>
      <c r="P21" s="12">
        <f t="shared" si="1"/>
        <v>89.7</v>
      </c>
    </row>
    <row r="22" spans="1:16" ht="49.5" customHeight="1" x14ac:dyDescent="0.25">
      <c r="A22" s="14" t="s">
        <v>10</v>
      </c>
      <c r="B22" s="60" t="s">
        <v>89</v>
      </c>
      <c r="C22" s="32">
        <v>1.77</v>
      </c>
      <c r="D22" s="36"/>
      <c r="E22" s="62">
        <v>1.7877000000000001</v>
      </c>
      <c r="F22" s="36"/>
      <c r="G22" s="19">
        <f t="shared" si="2"/>
        <v>100</v>
      </c>
      <c r="H22" s="33">
        <v>1.77</v>
      </c>
      <c r="I22" s="62">
        <v>1.7877000000000001</v>
      </c>
      <c r="J22" s="21">
        <v>1.01</v>
      </c>
      <c r="K22" s="62">
        <v>1.0469999999999999</v>
      </c>
      <c r="L22" s="19">
        <f t="shared" si="3"/>
        <v>57.1</v>
      </c>
      <c r="M22" s="19">
        <f t="shared" si="4"/>
        <v>58.6</v>
      </c>
      <c r="N22" s="19">
        <f t="shared" si="0"/>
        <v>57.1</v>
      </c>
      <c r="O22" s="13">
        <f>ROUND(K22/I22*100,1)</f>
        <v>58.6</v>
      </c>
      <c r="P22" s="12">
        <f t="shared" si="1"/>
        <v>103.7</v>
      </c>
    </row>
    <row r="23" spans="1:16" ht="36" customHeight="1" x14ac:dyDescent="0.25">
      <c r="A23" s="14" t="s">
        <v>29</v>
      </c>
      <c r="B23" s="60" t="s">
        <v>90</v>
      </c>
      <c r="C23" s="39">
        <v>4.0000000000000001E-3</v>
      </c>
      <c r="D23" s="33"/>
      <c r="E23" s="67">
        <v>4.0000000000000001E-3</v>
      </c>
      <c r="F23" s="33"/>
      <c r="G23" s="19">
        <f t="shared" si="2"/>
        <v>100</v>
      </c>
      <c r="H23" s="33">
        <v>4.0000000000000001E-3</v>
      </c>
      <c r="I23" s="67">
        <v>4.0000000000000001E-3</v>
      </c>
      <c r="J23" s="33">
        <v>2E-3</v>
      </c>
      <c r="K23" s="67">
        <v>2E-3</v>
      </c>
      <c r="L23" s="19">
        <f t="shared" si="3"/>
        <v>50</v>
      </c>
      <c r="M23" s="19">
        <f t="shared" si="4"/>
        <v>50</v>
      </c>
      <c r="N23" s="19">
        <f t="shared" si="0"/>
        <v>50</v>
      </c>
      <c r="O23" s="13">
        <f t="shared" si="5"/>
        <v>50</v>
      </c>
      <c r="P23" s="12">
        <f t="shared" si="1"/>
        <v>100</v>
      </c>
    </row>
    <row r="24" spans="1:16" ht="36" customHeight="1" x14ac:dyDescent="0.25">
      <c r="A24" s="14" t="s">
        <v>30</v>
      </c>
      <c r="B24" s="60" t="s">
        <v>91</v>
      </c>
      <c r="C24" s="39">
        <v>6.3E-2</v>
      </c>
      <c r="D24" s="33"/>
      <c r="E24" s="67">
        <v>6.0999999999999999E-2</v>
      </c>
      <c r="F24" s="33"/>
      <c r="G24" s="19">
        <f t="shared" si="2"/>
        <v>138</v>
      </c>
      <c r="H24" s="34">
        <v>8.4199999999999997E-2</v>
      </c>
      <c r="I24" s="62">
        <v>8.4199999999999997E-2</v>
      </c>
      <c r="J24" s="21">
        <v>7.0000000000000007E-2</v>
      </c>
      <c r="K24" s="62">
        <v>7.8E-2</v>
      </c>
      <c r="L24" s="19">
        <f>ROUND(J24/C24*100,1)</f>
        <v>111.1</v>
      </c>
      <c r="M24" s="19">
        <f t="shared" si="4"/>
        <v>127.9</v>
      </c>
      <c r="N24" s="19">
        <f>ROUND(J24/H24*100,1)</f>
        <v>83.1</v>
      </c>
      <c r="O24" s="13">
        <f>ROUND(K24/I24*100,1)</f>
        <v>92.6</v>
      </c>
      <c r="P24" s="12">
        <f t="shared" si="1"/>
        <v>111.4</v>
      </c>
    </row>
    <row r="25" spans="1:16" ht="49.15" customHeight="1" x14ac:dyDescent="0.25">
      <c r="A25" s="14" t="s">
        <v>39</v>
      </c>
      <c r="B25" s="60" t="s">
        <v>77</v>
      </c>
      <c r="C25" s="40">
        <v>6.94E-3</v>
      </c>
      <c r="D25" s="33"/>
      <c r="E25" s="69">
        <v>6.9350000000000002E-3</v>
      </c>
      <c r="F25" s="33"/>
      <c r="G25" s="19">
        <f t="shared" si="2"/>
        <v>100</v>
      </c>
      <c r="H25" s="41">
        <v>6.94E-3</v>
      </c>
      <c r="I25" s="69">
        <v>6.9350000000000002E-3</v>
      </c>
      <c r="J25" s="41">
        <v>6.9699999999999996E-3</v>
      </c>
      <c r="K25" s="68">
        <v>9.9900000000000006E-3</v>
      </c>
      <c r="L25" s="19">
        <f t="shared" si="3"/>
        <v>100.4</v>
      </c>
      <c r="M25" s="19">
        <f t="shared" si="4"/>
        <v>144.1</v>
      </c>
      <c r="N25" s="19">
        <f>ROUND(J25/H25*100,1)</f>
        <v>100.4</v>
      </c>
      <c r="O25" s="13">
        <f t="shared" si="5"/>
        <v>144.1</v>
      </c>
      <c r="P25" s="12">
        <f t="shared" si="1"/>
        <v>143.30000000000001</v>
      </c>
    </row>
    <row r="26" spans="1:16" ht="59.25" customHeight="1" x14ac:dyDescent="0.25">
      <c r="A26" s="14" t="s">
        <v>40</v>
      </c>
      <c r="B26" s="60" t="s">
        <v>92</v>
      </c>
      <c r="C26" s="42">
        <v>4.9200000000000003E-4</v>
      </c>
      <c r="D26" s="33"/>
      <c r="E26" s="69">
        <v>4.4999999999999999E-4</v>
      </c>
      <c r="F26" s="33"/>
      <c r="G26" s="19">
        <f t="shared" si="2"/>
        <v>113.1</v>
      </c>
      <c r="H26" s="43">
        <v>4.9200000000000003E-4</v>
      </c>
      <c r="I26" s="69">
        <v>5.0900000000000001E-4</v>
      </c>
      <c r="J26" s="41">
        <v>1.0000000000000001E-5</v>
      </c>
      <c r="K26" s="69">
        <v>2.6999999999999999E-5</v>
      </c>
      <c r="L26" s="19">
        <f>ROUND(J26/C26*100,1)</f>
        <v>2</v>
      </c>
      <c r="M26" s="21">
        <f t="shared" si="4"/>
        <v>6</v>
      </c>
      <c r="N26" s="19">
        <f>ROUND(J26/H26*100,1)</f>
        <v>2</v>
      </c>
      <c r="O26" s="13">
        <f t="shared" si="5"/>
        <v>5.3</v>
      </c>
      <c r="P26" s="12">
        <f>ROUND(K26/J26*100,1)</f>
        <v>270</v>
      </c>
    </row>
    <row r="27" spans="1:16" ht="31.5" x14ac:dyDescent="0.25">
      <c r="A27" s="14" t="s">
        <v>32</v>
      </c>
      <c r="B27" s="60" t="s">
        <v>93</v>
      </c>
      <c r="C27" s="37">
        <v>1.46E-2</v>
      </c>
      <c r="D27" s="33"/>
      <c r="E27" s="62">
        <v>1.46E-2</v>
      </c>
      <c r="F27" s="33"/>
      <c r="G27" s="19">
        <f t="shared" si="2"/>
        <v>100</v>
      </c>
      <c r="H27" s="34">
        <v>1.49E-2</v>
      </c>
      <c r="I27" s="62">
        <v>1.46E-2</v>
      </c>
      <c r="J27" s="33">
        <v>1.4999999999999999E-2</v>
      </c>
      <c r="K27" s="62">
        <v>1.4999999999999999E-2</v>
      </c>
      <c r="L27" s="19">
        <f t="shared" si="3"/>
        <v>102.7</v>
      </c>
      <c r="M27" s="19">
        <f t="shared" si="4"/>
        <v>102.7</v>
      </c>
      <c r="N27" s="19">
        <f t="shared" si="0"/>
        <v>100.7</v>
      </c>
      <c r="O27" s="13">
        <f t="shared" si="5"/>
        <v>102.7</v>
      </c>
      <c r="P27" s="12">
        <f t="shared" si="1"/>
        <v>100</v>
      </c>
    </row>
    <row r="28" spans="1:16" ht="54.75" customHeight="1" x14ac:dyDescent="0.25">
      <c r="A28" s="14" t="s">
        <v>11</v>
      </c>
      <c r="B28" s="60" t="s">
        <v>94</v>
      </c>
      <c r="C28" s="40">
        <v>0.17671000000000001</v>
      </c>
      <c r="D28" s="61"/>
      <c r="E28" s="68">
        <v>0.16558999999999999</v>
      </c>
      <c r="F28" s="44"/>
      <c r="G28" s="19">
        <f>ROUND(I28/E28*100,1)</f>
        <v>140.6</v>
      </c>
      <c r="H28" s="44">
        <v>0.23297000000000001</v>
      </c>
      <c r="I28" s="62">
        <v>0.2329</v>
      </c>
      <c r="J28" s="34">
        <v>0.20499999999999999</v>
      </c>
      <c r="K28" s="62">
        <v>0.224</v>
      </c>
      <c r="L28" s="19">
        <f>ROUND(J28/C28*100,1)</f>
        <v>116</v>
      </c>
      <c r="M28" s="19">
        <f t="shared" si="4"/>
        <v>135.30000000000001</v>
      </c>
      <c r="N28" s="19">
        <f t="shared" si="0"/>
        <v>88</v>
      </c>
      <c r="O28" s="13">
        <f t="shared" si="5"/>
        <v>96.2</v>
      </c>
      <c r="P28" s="12">
        <f t="shared" si="1"/>
        <v>109.3</v>
      </c>
    </row>
    <row r="29" spans="1:16" ht="66" customHeight="1" x14ac:dyDescent="0.25">
      <c r="A29" s="14" t="s">
        <v>46</v>
      </c>
      <c r="B29" s="60" t="s">
        <v>78</v>
      </c>
      <c r="C29" s="39">
        <v>5.0000000000000001E-3</v>
      </c>
      <c r="D29" s="44"/>
      <c r="E29" s="68">
        <v>4.4400000000000004E-3</v>
      </c>
      <c r="F29" s="44"/>
      <c r="G29" s="19">
        <f t="shared" si="2"/>
        <v>100</v>
      </c>
      <c r="H29" s="45">
        <v>5.0000000000000001E-3</v>
      </c>
      <c r="I29" s="68">
        <v>4.4400000000000004E-3</v>
      </c>
      <c r="J29" s="34">
        <v>1.5E-3</v>
      </c>
      <c r="K29" s="68">
        <v>2.3E-3</v>
      </c>
      <c r="L29" s="19">
        <f>ROUND(J29/C29*100,1)</f>
        <v>30</v>
      </c>
      <c r="M29" s="19">
        <f t="shared" si="4"/>
        <v>51.8</v>
      </c>
      <c r="N29" s="19">
        <f>ROUND(J29/H29*100,1)</f>
        <v>30</v>
      </c>
      <c r="O29" s="13">
        <f t="shared" si="5"/>
        <v>51.8</v>
      </c>
      <c r="P29" s="12">
        <f t="shared" si="1"/>
        <v>153.30000000000001</v>
      </c>
    </row>
    <row r="30" spans="1:16" ht="50.25" customHeight="1" x14ac:dyDescent="0.25">
      <c r="A30" s="14" t="s">
        <v>39</v>
      </c>
      <c r="B30" s="60" t="s">
        <v>95</v>
      </c>
      <c r="C30" s="40">
        <v>1.001E-2</v>
      </c>
      <c r="D30" s="44"/>
      <c r="E30" s="68">
        <v>9.4900000000000002E-3</v>
      </c>
      <c r="F30" s="44"/>
      <c r="G30" s="19">
        <f t="shared" si="2"/>
        <v>100</v>
      </c>
      <c r="H30" s="44">
        <v>1.001E-2</v>
      </c>
      <c r="I30" s="68">
        <v>9.4900000000000002E-3</v>
      </c>
      <c r="J30" s="33">
        <v>1.081E-2</v>
      </c>
      <c r="K30" s="68">
        <v>1.434E-2</v>
      </c>
      <c r="L30" s="19">
        <f>ROUND(J30/C30*100,1)</f>
        <v>108</v>
      </c>
      <c r="M30" s="19">
        <f t="shared" si="4"/>
        <v>151.1</v>
      </c>
      <c r="N30" s="19">
        <f>ROUND(J30/H30*100,1)</f>
        <v>108</v>
      </c>
      <c r="O30" s="13">
        <f t="shared" si="5"/>
        <v>151.1</v>
      </c>
      <c r="P30" s="12">
        <f t="shared" si="1"/>
        <v>132.69999999999999</v>
      </c>
    </row>
    <row r="31" spans="1:16" ht="51.75" customHeight="1" thickBot="1" x14ac:dyDescent="0.3">
      <c r="A31" s="46" t="s">
        <v>7</v>
      </c>
      <c r="B31" s="60" t="s">
        <v>96</v>
      </c>
      <c r="C31" s="39">
        <v>9.1999999999999998E-2</v>
      </c>
      <c r="D31" s="47"/>
      <c r="E31" s="67">
        <v>9.1999999999999998E-2</v>
      </c>
      <c r="F31" s="47"/>
      <c r="G31" s="22">
        <f t="shared" si="2"/>
        <v>100</v>
      </c>
      <c r="H31" s="47">
        <v>9.6000000000000002E-2</v>
      </c>
      <c r="I31" s="67">
        <v>9.1999999999999998E-2</v>
      </c>
      <c r="J31" s="47">
        <v>9.8000000000000004E-2</v>
      </c>
      <c r="K31" s="67">
        <v>0.10100000000000001</v>
      </c>
      <c r="L31" s="22">
        <f>ROUND(J31/C31*100,1)</f>
        <v>106.5</v>
      </c>
      <c r="M31" s="22">
        <f t="shared" si="4"/>
        <v>109.8</v>
      </c>
      <c r="N31" s="22">
        <f>ROUND(J31/H31*100,1)</f>
        <v>102.1</v>
      </c>
      <c r="O31" s="48">
        <f>ROUND(K31/I31*100,1)</f>
        <v>109.8</v>
      </c>
      <c r="P31" s="49">
        <f t="shared" si="1"/>
        <v>103.1</v>
      </c>
    </row>
    <row r="32" spans="1:16" ht="51" customHeight="1" x14ac:dyDescent="0.25">
      <c r="A32" s="27" t="s">
        <v>28</v>
      </c>
      <c r="B32" s="60" t="s">
        <v>97</v>
      </c>
      <c r="C32" s="29"/>
      <c r="D32" s="29"/>
      <c r="E32" s="29"/>
      <c r="F32" s="29"/>
      <c r="G32" s="16"/>
      <c r="H32" s="50"/>
      <c r="I32" s="51"/>
      <c r="J32" s="28">
        <v>22013.88</v>
      </c>
      <c r="K32" s="23">
        <v>39539.78</v>
      </c>
      <c r="L32" s="16"/>
      <c r="M32" s="16"/>
      <c r="N32" s="16"/>
      <c r="O32" s="30"/>
      <c r="P32" s="31">
        <f>ROUND(K32/J32*100,1)</f>
        <v>179.6</v>
      </c>
    </row>
    <row r="33" spans="1:16" ht="36" customHeight="1" x14ac:dyDescent="0.25">
      <c r="A33" s="14" t="s">
        <v>18</v>
      </c>
      <c r="B33" s="60" t="s">
        <v>98</v>
      </c>
      <c r="C33" s="36">
        <v>2428.6</v>
      </c>
      <c r="D33" s="36">
        <f>C33*$D$9</f>
        <v>4427.3377999999993</v>
      </c>
      <c r="E33" s="20">
        <v>2713.4</v>
      </c>
      <c r="F33" s="20">
        <f>E33*$F$9</f>
        <v>4924.8209999999999</v>
      </c>
      <c r="G33" s="19">
        <f>ROUND(I33/F33*100,1)</f>
        <v>119</v>
      </c>
      <c r="H33" s="36">
        <v>7101.22</v>
      </c>
      <c r="I33" s="20">
        <v>5860.54</v>
      </c>
      <c r="J33" s="36">
        <v>9155.15</v>
      </c>
      <c r="K33" s="20">
        <v>5165.34</v>
      </c>
      <c r="L33" s="19">
        <f>ROUND(J33/D33*100,1)</f>
        <v>206.8</v>
      </c>
      <c r="M33" s="19">
        <f>ROUND(K33/F33*100,1)</f>
        <v>104.9</v>
      </c>
      <c r="N33" s="19">
        <f>ROUND(J33/H33*100,1)</f>
        <v>128.9</v>
      </c>
      <c r="O33" s="13">
        <f>ROUND(K33/I33*100,1)</f>
        <v>88.1</v>
      </c>
      <c r="P33" s="12">
        <f t="shared" si="1"/>
        <v>56.4</v>
      </c>
    </row>
    <row r="34" spans="1:16" ht="54.75" customHeight="1" x14ac:dyDescent="0.25">
      <c r="A34" s="14" t="s">
        <v>67</v>
      </c>
      <c r="B34" s="60" t="s">
        <v>79</v>
      </c>
      <c r="C34" s="36">
        <v>457.2</v>
      </c>
      <c r="D34" s="36">
        <f t="shared" ref="D34:D54" si="8">C34*$D$9</f>
        <v>833.47559999999999</v>
      </c>
      <c r="E34" s="20">
        <v>474.1</v>
      </c>
      <c r="F34" s="20">
        <f t="shared" ref="F34:F54" si="9">E34*$F$9</f>
        <v>860.49149999999997</v>
      </c>
      <c r="G34" s="19">
        <f t="shared" ref="G34:G54" si="10">ROUND(I34/F34*100,1)</f>
        <v>153</v>
      </c>
      <c r="H34" s="36">
        <v>1351.54</v>
      </c>
      <c r="I34" s="20">
        <v>1316.68</v>
      </c>
      <c r="J34" s="36">
        <v>1354.29</v>
      </c>
      <c r="K34" s="20">
        <v>1531.37</v>
      </c>
      <c r="L34" s="19">
        <f t="shared" ref="L34:L54" si="11">ROUND(J34/D34*100,1)</f>
        <v>162.5</v>
      </c>
      <c r="M34" s="19">
        <f t="shared" ref="M34:M54" si="12">ROUND(K34/F34*100,1)</f>
        <v>178</v>
      </c>
      <c r="N34" s="19">
        <f t="shared" si="0"/>
        <v>100.2</v>
      </c>
      <c r="O34" s="13">
        <f t="shared" si="5"/>
        <v>116.3</v>
      </c>
      <c r="P34" s="12">
        <f t="shared" si="1"/>
        <v>113.1</v>
      </c>
    </row>
    <row r="35" spans="1:16" ht="31.5" x14ac:dyDescent="0.25">
      <c r="A35" s="14" t="s">
        <v>68</v>
      </c>
      <c r="B35" s="60" t="s">
        <v>99</v>
      </c>
      <c r="C35" s="36">
        <v>0</v>
      </c>
      <c r="D35" s="36">
        <f t="shared" si="8"/>
        <v>0</v>
      </c>
      <c r="E35" s="17">
        <v>571.6</v>
      </c>
      <c r="F35" s="20">
        <f t="shared" si="9"/>
        <v>1037.454</v>
      </c>
      <c r="G35" s="19">
        <f t="shared" si="10"/>
        <v>119.4</v>
      </c>
      <c r="H35" s="36">
        <v>3019.03</v>
      </c>
      <c r="I35" s="20">
        <v>1238.44</v>
      </c>
      <c r="J35" s="36">
        <v>2888.06</v>
      </c>
      <c r="K35" s="20">
        <v>1486.1</v>
      </c>
      <c r="L35" s="19" t="s">
        <v>70</v>
      </c>
      <c r="M35" s="19">
        <f>ROUND(K35/F35*100,1)</f>
        <v>143.19999999999999</v>
      </c>
      <c r="N35" s="19">
        <f t="shared" si="0"/>
        <v>95.7</v>
      </c>
      <c r="O35" s="13">
        <f t="shared" si="5"/>
        <v>120</v>
      </c>
      <c r="P35" s="12">
        <f t="shared" si="1"/>
        <v>51.5</v>
      </c>
    </row>
    <row r="36" spans="1:16" ht="51" customHeight="1" x14ac:dyDescent="0.25">
      <c r="A36" s="14" t="s">
        <v>63</v>
      </c>
      <c r="B36" s="60" t="s">
        <v>100</v>
      </c>
      <c r="C36" s="36">
        <v>411</v>
      </c>
      <c r="D36" s="36">
        <f t="shared" si="8"/>
        <v>749.25299999999993</v>
      </c>
      <c r="E36" s="17">
        <v>426.2</v>
      </c>
      <c r="F36" s="20">
        <f>E36*$F$9</f>
        <v>773.553</v>
      </c>
      <c r="G36" s="19">
        <f t="shared" si="10"/>
        <v>153.69999999999999</v>
      </c>
      <c r="H36" s="36">
        <v>1350.65</v>
      </c>
      <c r="I36" s="20">
        <v>1188.8499999999999</v>
      </c>
      <c r="J36" s="36">
        <v>913.78</v>
      </c>
      <c r="K36" s="20">
        <v>1074.4000000000001</v>
      </c>
      <c r="L36" s="19">
        <f>ROUND(J36/D36*100,1)</f>
        <v>122</v>
      </c>
      <c r="M36" s="19">
        <f>ROUND(K36/F36*100,1)</f>
        <v>138.9</v>
      </c>
      <c r="N36" s="19">
        <f>ROUND(J36/H36*100,1)</f>
        <v>67.7</v>
      </c>
      <c r="O36" s="13">
        <f>ROUND(K36/I36*100,1)</f>
        <v>90.4</v>
      </c>
      <c r="P36" s="12">
        <f t="shared" si="1"/>
        <v>117.6</v>
      </c>
    </row>
    <row r="37" spans="1:16" ht="74.25" customHeight="1" x14ac:dyDescent="0.25">
      <c r="A37" s="14" t="s">
        <v>64</v>
      </c>
      <c r="B37" s="60" t="s">
        <v>101</v>
      </c>
      <c r="C37" s="36">
        <v>2055.1999999999998</v>
      </c>
      <c r="D37" s="36">
        <f t="shared" si="8"/>
        <v>3746.6295999999998</v>
      </c>
      <c r="E37" s="17">
        <v>2131.1999999999998</v>
      </c>
      <c r="F37" s="20">
        <f>E37*$F$9</f>
        <v>3868.1279999999997</v>
      </c>
      <c r="G37" s="19">
        <f t="shared" si="10"/>
        <v>100</v>
      </c>
      <c r="H37" s="36">
        <v>6740.1</v>
      </c>
      <c r="I37" s="20">
        <v>3868.13</v>
      </c>
      <c r="J37" s="36">
        <v>825.48</v>
      </c>
      <c r="K37" s="20">
        <v>840.58</v>
      </c>
      <c r="L37" s="19">
        <f>ROUND(J37/D37*100,1)</f>
        <v>22</v>
      </c>
      <c r="M37" s="19">
        <f>ROUND(K37/F37*100,1)</f>
        <v>21.7</v>
      </c>
      <c r="N37" s="19">
        <f>ROUND(J37/H37*100,1)</f>
        <v>12.2</v>
      </c>
      <c r="O37" s="13">
        <f>ROUND(K37/I37*100,1)</f>
        <v>21.7</v>
      </c>
      <c r="P37" s="12">
        <f t="shared" si="1"/>
        <v>101.8</v>
      </c>
    </row>
    <row r="38" spans="1:16" ht="35.25" customHeight="1" x14ac:dyDescent="0.25">
      <c r="A38" s="14" t="s">
        <v>44</v>
      </c>
      <c r="B38" s="60" t="s">
        <v>102</v>
      </c>
      <c r="C38" s="36">
        <v>1782.2</v>
      </c>
      <c r="D38" s="36">
        <f t="shared" si="8"/>
        <v>3248.9506000000001</v>
      </c>
      <c r="E38" s="20">
        <v>1896.5</v>
      </c>
      <c r="F38" s="20">
        <f t="shared" si="9"/>
        <v>3442.1475</v>
      </c>
      <c r="G38" s="19">
        <f t="shared" si="10"/>
        <v>119</v>
      </c>
      <c r="H38" s="36">
        <v>4196.2700000000004</v>
      </c>
      <c r="I38" s="20">
        <v>4096.16</v>
      </c>
      <c r="J38" s="36">
        <v>3698.33</v>
      </c>
      <c r="K38" s="20">
        <v>3646.73</v>
      </c>
      <c r="L38" s="19">
        <f t="shared" si="11"/>
        <v>113.8</v>
      </c>
      <c r="M38" s="19">
        <f t="shared" si="12"/>
        <v>105.9</v>
      </c>
      <c r="N38" s="19">
        <f t="shared" si="0"/>
        <v>88.1</v>
      </c>
      <c r="O38" s="13">
        <f t="shared" si="5"/>
        <v>89</v>
      </c>
      <c r="P38" s="12"/>
    </row>
    <row r="39" spans="1:16" ht="30" customHeight="1" x14ac:dyDescent="0.25">
      <c r="A39" s="14" t="s">
        <v>38</v>
      </c>
      <c r="B39" s="60" t="s">
        <v>103</v>
      </c>
      <c r="C39" s="36">
        <v>2048.6999999999998</v>
      </c>
      <c r="D39" s="36">
        <f t="shared" si="8"/>
        <v>3734.7800999999995</v>
      </c>
      <c r="E39" s="20">
        <v>2180.1</v>
      </c>
      <c r="F39" s="20">
        <f t="shared" si="9"/>
        <v>3956.8814999999995</v>
      </c>
      <c r="G39" s="19">
        <f t="shared" si="10"/>
        <v>119</v>
      </c>
      <c r="H39" s="36">
        <v>4756.5200000000004</v>
      </c>
      <c r="I39" s="20">
        <v>4708.6899999999996</v>
      </c>
      <c r="J39" s="36">
        <v>5092.8599999999997</v>
      </c>
      <c r="K39" s="20">
        <v>4571.8900000000003</v>
      </c>
      <c r="L39" s="19">
        <f t="shared" si="11"/>
        <v>136.4</v>
      </c>
      <c r="M39" s="19">
        <f t="shared" si="12"/>
        <v>115.5</v>
      </c>
      <c r="N39" s="19">
        <f t="shared" si="0"/>
        <v>107.1</v>
      </c>
      <c r="O39" s="13">
        <f t="shared" si="5"/>
        <v>97.1</v>
      </c>
      <c r="P39" s="12"/>
    </row>
    <row r="40" spans="1:16" ht="26.25" customHeight="1" x14ac:dyDescent="0.25">
      <c r="A40" s="14" t="s">
        <v>54</v>
      </c>
      <c r="B40" s="60" t="s">
        <v>104</v>
      </c>
      <c r="C40" s="36">
        <v>272.89999999999998</v>
      </c>
      <c r="D40" s="36">
        <f t="shared" si="8"/>
        <v>497.49669999999992</v>
      </c>
      <c r="E40" s="20">
        <v>309.5</v>
      </c>
      <c r="F40" s="20">
        <f t="shared" si="9"/>
        <v>561.74249999999995</v>
      </c>
      <c r="G40" s="19">
        <f t="shared" si="10"/>
        <v>119.8</v>
      </c>
      <c r="H40" s="36">
        <v>2733.07</v>
      </c>
      <c r="I40" s="20">
        <v>672.98</v>
      </c>
      <c r="J40" s="36">
        <v>2730.09</v>
      </c>
      <c r="K40" s="20">
        <v>1140.75</v>
      </c>
      <c r="L40" s="19"/>
      <c r="M40" s="19">
        <f t="shared" si="12"/>
        <v>203.1</v>
      </c>
      <c r="N40" s="19">
        <f>ROUND(J40/H40*100,1)</f>
        <v>99.9</v>
      </c>
      <c r="O40" s="52">
        <f>ROUND(K40/I40*100,1)</f>
        <v>169.5</v>
      </c>
      <c r="P40" s="12"/>
    </row>
    <row r="41" spans="1:16" ht="35.25" customHeight="1" x14ac:dyDescent="0.25">
      <c r="A41" s="14" t="s">
        <v>15</v>
      </c>
      <c r="B41" s="60" t="s">
        <v>105</v>
      </c>
      <c r="C41" s="36">
        <v>631</v>
      </c>
      <c r="D41" s="36">
        <f t="shared" si="8"/>
        <v>1150.3129999999999</v>
      </c>
      <c r="E41" s="20">
        <v>671.5</v>
      </c>
      <c r="F41" s="20">
        <f t="shared" si="9"/>
        <v>1218.7725</v>
      </c>
      <c r="G41" s="19">
        <f t="shared" si="10"/>
        <v>119</v>
      </c>
      <c r="H41" s="36">
        <v>1547.38</v>
      </c>
      <c r="I41" s="20">
        <v>1450.33</v>
      </c>
      <c r="J41" s="36">
        <v>1546.29</v>
      </c>
      <c r="K41" s="20">
        <v>1702.77</v>
      </c>
      <c r="L41" s="19">
        <f t="shared" si="11"/>
        <v>134.4</v>
      </c>
      <c r="M41" s="19">
        <f t="shared" si="12"/>
        <v>139.69999999999999</v>
      </c>
      <c r="N41" s="19">
        <f t="shared" si="0"/>
        <v>99.9</v>
      </c>
      <c r="O41" s="52">
        <f t="shared" si="5"/>
        <v>117.4</v>
      </c>
      <c r="P41" s="12">
        <f t="shared" si="1"/>
        <v>110.1</v>
      </c>
    </row>
    <row r="42" spans="1:16" ht="33.75" customHeight="1" x14ac:dyDescent="0.25">
      <c r="A42" s="14" t="s">
        <v>12</v>
      </c>
      <c r="B42" s="60" t="s">
        <v>106</v>
      </c>
      <c r="C42" s="36">
        <v>1325.8</v>
      </c>
      <c r="D42" s="36">
        <f t="shared" si="8"/>
        <v>2416.9333999999999</v>
      </c>
      <c r="E42" s="20">
        <v>1374</v>
      </c>
      <c r="F42" s="20">
        <f t="shared" si="9"/>
        <v>2493.81</v>
      </c>
      <c r="G42" s="19">
        <f t="shared" si="10"/>
        <v>170.4</v>
      </c>
      <c r="H42" s="36">
        <v>2963.09</v>
      </c>
      <c r="I42" s="20">
        <v>4248.68</v>
      </c>
      <c r="J42" s="36">
        <v>5471.2</v>
      </c>
      <c r="K42" s="20">
        <v>6212.86</v>
      </c>
      <c r="L42" s="19">
        <f t="shared" si="11"/>
        <v>226.4</v>
      </c>
      <c r="M42" s="19">
        <f t="shared" si="12"/>
        <v>249.1</v>
      </c>
      <c r="N42" s="19">
        <f t="shared" si="0"/>
        <v>184.6</v>
      </c>
      <c r="O42" s="13">
        <f t="shared" si="5"/>
        <v>146.19999999999999</v>
      </c>
      <c r="P42" s="12">
        <f t="shared" si="1"/>
        <v>113.6</v>
      </c>
    </row>
    <row r="43" spans="1:16" ht="15.75" x14ac:dyDescent="0.25">
      <c r="A43" s="14" t="s">
        <v>16</v>
      </c>
      <c r="B43" s="60" t="s">
        <v>107</v>
      </c>
      <c r="C43" s="36">
        <v>1414.4</v>
      </c>
      <c r="D43" s="36">
        <f t="shared" si="8"/>
        <v>2578.4512</v>
      </c>
      <c r="E43" s="20">
        <v>1505.1</v>
      </c>
      <c r="F43" s="20">
        <f t="shared" si="9"/>
        <v>2731.7565</v>
      </c>
      <c r="G43" s="19">
        <f t="shared" si="10"/>
        <v>122.6</v>
      </c>
      <c r="H43" s="36">
        <v>4635.3</v>
      </c>
      <c r="I43" s="20">
        <v>3349.08</v>
      </c>
      <c r="J43" s="36">
        <v>5868.07</v>
      </c>
      <c r="K43" s="20">
        <v>3957.12</v>
      </c>
      <c r="L43" s="19">
        <f t="shared" si="11"/>
        <v>227.6</v>
      </c>
      <c r="M43" s="19">
        <f t="shared" si="12"/>
        <v>144.9</v>
      </c>
      <c r="N43" s="19">
        <f t="shared" si="0"/>
        <v>126.6</v>
      </c>
      <c r="O43" s="13">
        <f t="shared" si="5"/>
        <v>118.2</v>
      </c>
      <c r="P43" s="12">
        <f t="shared" si="1"/>
        <v>67.400000000000006</v>
      </c>
    </row>
    <row r="44" spans="1:16" ht="53.25" customHeight="1" x14ac:dyDescent="0.25">
      <c r="A44" s="14" t="s">
        <v>33</v>
      </c>
      <c r="B44" s="60" t="s">
        <v>108</v>
      </c>
      <c r="C44" s="36">
        <v>13541.2</v>
      </c>
      <c r="D44" s="36">
        <f t="shared" si="8"/>
        <v>24685.607599999999</v>
      </c>
      <c r="E44" s="20">
        <v>14042.2</v>
      </c>
      <c r="F44" s="20">
        <f t="shared" si="9"/>
        <v>25486.593000000001</v>
      </c>
      <c r="G44" s="19">
        <f t="shared" si="10"/>
        <v>101.8</v>
      </c>
      <c r="H44" s="36">
        <v>28138.1</v>
      </c>
      <c r="I44" s="20">
        <v>25946.89</v>
      </c>
      <c r="J44" s="36">
        <v>58830.89</v>
      </c>
      <c r="K44" s="20">
        <v>53450.71</v>
      </c>
      <c r="L44" s="19">
        <f t="shared" si="11"/>
        <v>238.3</v>
      </c>
      <c r="M44" s="19">
        <f t="shared" si="12"/>
        <v>209.7</v>
      </c>
      <c r="N44" s="19">
        <f t="shared" si="0"/>
        <v>209.1</v>
      </c>
      <c r="O44" s="13">
        <f t="shared" si="5"/>
        <v>206</v>
      </c>
      <c r="P44" s="12">
        <f t="shared" si="1"/>
        <v>90.9</v>
      </c>
    </row>
    <row r="45" spans="1:16" ht="38.25" customHeight="1" x14ac:dyDescent="0.25">
      <c r="A45" s="14" t="s">
        <v>34</v>
      </c>
      <c r="B45" s="60" t="s">
        <v>109</v>
      </c>
      <c r="C45" s="36">
        <v>20454.400000000001</v>
      </c>
      <c r="D45" s="36">
        <f t="shared" si="8"/>
        <v>37288.371200000001</v>
      </c>
      <c r="E45" s="20">
        <v>22141.7</v>
      </c>
      <c r="F45" s="20">
        <f>E45*$F$9</f>
        <v>40187.1855</v>
      </c>
      <c r="G45" s="19">
        <f>ROUND(I45/F45*100,1)</f>
        <v>110</v>
      </c>
      <c r="H45" s="36">
        <v>59315.27</v>
      </c>
      <c r="I45" s="20">
        <v>44206.76</v>
      </c>
      <c r="J45" s="36">
        <v>56527.65</v>
      </c>
      <c r="K45" s="20">
        <v>39008.01</v>
      </c>
      <c r="L45" s="19">
        <f t="shared" si="11"/>
        <v>151.6</v>
      </c>
      <c r="M45" s="19">
        <f t="shared" si="12"/>
        <v>97.1</v>
      </c>
      <c r="N45" s="19">
        <f t="shared" si="0"/>
        <v>95.3</v>
      </c>
      <c r="O45" s="13">
        <f>ROUND(K45/I45*100,1)</f>
        <v>88.2</v>
      </c>
      <c r="P45" s="12">
        <f>ROUND(K45/J45*100,1)</f>
        <v>69</v>
      </c>
    </row>
    <row r="46" spans="1:16" ht="36.75" customHeight="1" x14ac:dyDescent="0.25">
      <c r="A46" s="14" t="s">
        <v>41</v>
      </c>
      <c r="B46" s="60" t="s">
        <v>110</v>
      </c>
      <c r="C46" s="36">
        <v>77638.3</v>
      </c>
      <c r="D46" s="36">
        <f t="shared" si="8"/>
        <v>141534.62090000001</v>
      </c>
      <c r="E46" s="20">
        <v>84701.1</v>
      </c>
      <c r="F46" s="20">
        <f>E46*$F$9</f>
        <v>153732.49650000001</v>
      </c>
      <c r="G46" s="19">
        <f t="shared" si="10"/>
        <v>108.5</v>
      </c>
      <c r="H46" s="36">
        <v>284160.78000000003</v>
      </c>
      <c r="I46" s="20">
        <v>166799.76</v>
      </c>
      <c r="J46" s="36">
        <v>180359.58</v>
      </c>
      <c r="K46" s="20">
        <v>118508.67</v>
      </c>
      <c r="L46" s="19">
        <f t="shared" si="11"/>
        <v>127.4</v>
      </c>
      <c r="M46" s="19">
        <f t="shared" si="12"/>
        <v>77.099999999999994</v>
      </c>
      <c r="N46" s="19">
        <f t="shared" si="0"/>
        <v>63.5</v>
      </c>
      <c r="O46" s="13">
        <f t="shared" si="5"/>
        <v>71</v>
      </c>
      <c r="P46" s="12">
        <f t="shared" si="1"/>
        <v>65.7</v>
      </c>
    </row>
    <row r="47" spans="1:16" ht="40.5" customHeight="1" x14ac:dyDescent="0.25">
      <c r="A47" s="14" t="s">
        <v>42</v>
      </c>
      <c r="B47" s="60" t="s">
        <v>111</v>
      </c>
      <c r="C47" s="36">
        <v>118713.5</v>
      </c>
      <c r="D47" s="36">
        <f t="shared" si="8"/>
        <v>216414.71049999999</v>
      </c>
      <c r="E47" s="20">
        <v>124728.5</v>
      </c>
      <c r="F47" s="20">
        <f t="shared" si="9"/>
        <v>226382.22749999998</v>
      </c>
      <c r="G47" s="19">
        <f t="shared" si="10"/>
        <v>100</v>
      </c>
      <c r="H47" s="36">
        <v>216415</v>
      </c>
      <c r="I47" s="20">
        <v>226382.23</v>
      </c>
      <c r="J47" s="36">
        <v>135434</v>
      </c>
      <c r="K47" s="20">
        <v>74473.86</v>
      </c>
      <c r="L47" s="19">
        <f>ROUND(J47/D47*100,1)</f>
        <v>62.6</v>
      </c>
      <c r="M47" s="19">
        <f t="shared" si="12"/>
        <v>32.9</v>
      </c>
      <c r="N47" s="19">
        <f t="shared" si="0"/>
        <v>62.6</v>
      </c>
      <c r="O47" s="52">
        <f t="shared" si="5"/>
        <v>32.9</v>
      </c>
      <c r="P47" s="12">
        <f t="shared" si="1"/>
        <v>55</v>
      </c>
    </row>
    <row r="48" spans="1:16" ht="42" customHeight="1" x14ac:dyDescent="0.25">
      <c r="A48" s="14" t="s">
        <v>13</v>
      </c>
      <c r="B48" s="60" t="s">
        <v>112</v>
      </c>
      <c r="C48" s="36">
        <v>78432.100000000006</v>
      </c>
      <c r="D48" s="36">
        <f>C48*$D$9</f>
        <v>142981.71830000001</v>
      </c>
      <c r="E48" s="20">
        <v>81334.100000000006</v>
      </c>
      <c r="F48" s="20">
        <f>E48*$F$9</f>
        <v>147621.3915</v>
      </c>
      <c r="G48" s="19">
        <f t="shared" si="10"/>
        <v>176.3</v>
      </c>
      <c r="H48" s="36">
        <v>263384.86</v>
      </c>
      <c r="I48" s="20">
        <v>260187.46</v>
      </c>
      <c r="J48" s="36">
        <v>248106.6</v>
      </c>
      <c r="K48" s="20">
        <v>238432.8</v>
      </c>
      <c r="L48" s="19">
        <f t="shared" si="11"/>
        <v>173.5</v>
      </c>
      <c r="M48" s="19">
        <f t="shared" si="12"/>
        <v>161.5</v>
      </c>
      <c r="N48" s="19">
        <f t="shared" si="0"/>
        <v>94.2</v>
      </c>
      <c r="O48" s="13">
        <f t="shared" si="5"/>
        <v>91.6</v>
      </c>
      <c r="P48" s="12">
        <f t="shared" si="1"/>
        <v>96.1</v>
      </c>
    </row>
    <row r="49" spans="1:17" ht="42" customHeight="1" x14ac:dyDescent="0.25">
      <c r="A49" s="14" t="s">
        <v>17</v>
      </c>
      <c r="B49" s="60" t="s">
        <v>113</v>
      </c>
      <c r="C49" s="36">
        <v>34713.699999999997</v>
      </c>
      <c r="D49" s="36">
        <f t="shared" si="8"/>
        <v>63283.075099999995</v>
      </c>
      <c r="E49" s="20">
        <v>36086.5</v>
      </c>
      <c r="F49" s="20">
        <f t="shared" si="9"/>
        <v>65496.997499999998</v>
      </c>
      <c r="G49" s="19">
        <f t="shared" si="10"/>
        <v>108.6</v>
      </c>
      <c r="H49" s="36">
        <v>87025.97</v>
      </c>
      <c r="I49" s="20">
        <v>71149.55</v>
      </c>
      <c r="J49" s="36">
        <v>117452.55</v>
      </c>
      <c r="K49" s="20">
        <v>84807.13</v>
      </c>
      <c r="L49" s="19">
        <f t="shared" si="11"/>
        <v>185.6</v>
      </c>
      <c r="M49" s="19">
        <f t="shared" si="12"/>
        <v>129.5</v>
      </c>
      <c r="N49" s="19">
        <f t="shared" si="0"/>
        <v>135</v>
      </c>
      <c r="O49" s="13">
        <f t="shared" si="5"/>
        <v>119.2</v>
      </c>
      <c r="P49" s="12">
        <f t="shared" si="1"/>
        <v>72.2</v>
      </c>
    </row>
    <row r="50" spans="1:17" ht="57.75" customHeight="1" x14ac:dyDescent="0.25">
      <c r="A50" s="14" t="s">
        <v>47</v>
      </c>
      <c r="B50" s="60" t="s">
        <v>114</v>
      </c>
      <c r="C50" s="36">
        <v>36118.800000000003</v>
      </c>
      <c r="D50" s="36">
        <f t="shared" si="8"/>
        <v>65844.572400000005</v>
      </c>
      <c r="E50" s="20">
        <v>36555.1</v>
      </c>
      <c r="F50" s="20">
        <f t="shared" si="9"/>
        <v>66347.506499999989</v>
      </c>
      <c r="G50" s="19">
        <f t="shared" si="10"/>
        <v>108.5</v>
      </c>
      <c r="H50" s="36">
        <v>90588</v>
      </c>
      <c r="I50" s="20">
        <v>71987.039999999994</v>
      </c>
      <c r="J50" s="36">
        <v>112509.5</v>
      </c>
      <c r="K50" s="20">
        <v>100665.98</v>
      </c>
      <c r="L50" s="19">
        <f t="shared" si="11"/>
        <v>170.9</v>
      </c>
      <c r="M50" s="19">
        <f t="shared" si="12"/>
        <v>151.69999999999999</v>
      </c>
      <c r="N50" s="19">
        <f t="shared" si="0"/>
        <v>124.2</v>
      </c>
      <c r="O50" s="13">
        <f t="shared" si="5"/>
        <v>139.80000000000001</v>
      </c>
      <c r="P50" s="12">
        <f t="shared" si="1"/>
        <v>89.5</v>
      </c>
      <c r="Q50" s="11"/>
    </row>
    <row r="51" spans="1:17" ht="51" customHeight="1" x14ac:dyDescent="0.25">
      <c r="A51" s="14" t="s">
        <v>45</v>
      </c>
      <c r="B51" s="60" t="s">
        <v>115</v>
      </c>
      <c r="C51" s="36">
        <v>100848.9</v>
      </c>
      <c r="D51" s="36">
        <f t="shared" si="8"/>
        <v>183847.5447</v>
      </c>
      <c r="E51" s="20">
        <v>109758.2</v>
      </c>
      <c r="F51" s="20">
        <f t="shared" si="9"/>
        <v>199211.133</v>
      </c>
      <c r="G51" s="19">
        <f t="shared" si="10"/>
        <v>108.5</v>
      </c>
      <c r="H51" s="36">
        <v>234486.1</v>
      </c>
      <c r="I51" s="20">
        <v>216144.08</v>
      </c>
      <c r="J51" s="36">
        <v>307914.14</v>
      </c>
      <c r="K51" s="20">
        <v>204128.41</v>
      </c>
      <c r="L51" s="19">
        <f t="shared" si="11"/>
        <v>167.5</v>
      </c>
      <c r="M51" s="19">
        <f t="shared" si="12"/>
        <v>102.5</v>
      </c>
      <c r="N51" s="19">
        <f t="shared" si="0"/>
        <v>131.30000000000001</v>
      </c>
      <c r="O51" s="13">
        <f t="shared" si="5"/>
        <v>94.4</v>
      </c>
      <c r="P51" s="12">
        <f t="shared" si="1"/>
        <v>66.3</v>
      </c>
      <c r="Q51" s="11"/>
    </row>
    <row r="52" spans="1:17" ht="42" customHeight="1" thickBot="1" x14ac:dyDescent="0.3">
      <c r="A52" s="53" t="s">
        <v>14</v>
      </c>
      <c r="B52" s="64" t="s">
        <v>116</v>
      </c>
      <c r="C52" s="54">
        <v>2099.8000000000002</v>
      </c>
      <c r="D52" s="55">
        <f t="shared" si="8"/>
        <v>3827.9354000000003</v>
      </c>
      <c r="E52" s="24">
        <v>2519.8000000000002</v>
      </c>
      <c r="F52" s="26">
        <f t="shared" si="9"/>
        <v>4573.4369999999999</v>
      </c>
      <c r="G52" s="25">
        <f t="shared" si="10"/>
        <v>107.8</v>
      </c>
      <c r="H52" s="54">
        <v>5023.6400000000003</v>
      </c>
      <c r="I52" s="24">
        <v>4928.54</v>
      </c>
      <c r="J52" s="54">
        <v>5116.8999999999996</v>
      </c>
      <c r="K52" s="24">
        <v>4631</v>
      </c>
      <c r="L52" s="25">
        <f t="shared" si="11"/>
        <v>133.69999999999999</v>
      </c>
      <c r="M52" s="25">
        <f t="shared" si="12"/>
        <v>101.3</v>
      </c>
      <c r="N52" s="25">
        <f t="shared" si="0"/>
        <v>101.9</v>
      </c>
      <c r="O52" s="56">
        <f t="shared" si="5"/>
        <v>94</v>
      </c>
      <c r="P52" s="57">
        <f t="shared" si="1"/>
        <v>90.5</v>
      </c>
      <c r="Q52" s="11"/>
    </row>
    <row r="53" spans="1:17" ht="37.5" customHeight="1" x14ac:dyDescent="0.25">
      <c r="A53" s="63" t="s">
        <v>27</v>
      </c>
      <c r="B53" s="59" t="s">
        <v>117</v>
      </c>
      <c r="C53" s="28">
        <v>3593.3</v>
      </c>
      <c r="D53" s="28">
        <f t="shared" si="8"/>
        <v>6550.5859</v>
      </c>
      <c r="E53" s="23">
        <v>3726.3</v>
      </c>
      <c r="F53" s="23">
        <f t="shared" si="9"/>
        <v>6763.2345000000005</v>
      </c>
      <c r="G53" s="16">
        <f t="shared" si="10"/>
        <v>310.7</v>
      </c>
      <c r="H53" s="28">
        <v>13012.09</v>
      </c>
      <c r="I53" s="23">
        <v>21014.66</v>
      </c>
      <c r="J53" s="28">
        <v>13659.5</v>
      </c>
      <c r="K53" s="23">
        <v>26387.13</v>
      </c>
      <c r="L53" s="16">
        <f t="shared" si="11"/>
        <v>208.5</v>
      </c>
      <c r="M53" s="16">
        <f t="shared" si="12"/>
        <v>390.2</v>
      </c>
      <c r="N53" s="16">
        <f>ROUND(J53/H53*100,1)</f>
        <v>105</v>
      </c>
      <c r="O53" s="30">
        <f t="shared" si="5"/>
        <v>125.6</v>
      </c>
      <c r="P53" s="31">
        <f t="shared" si="1"/>
        <v>193.2</v>
      </c>
      <c r="Q53" s="11"/>
    </row>
    <row r="54" spans="1:17" ht="24.75" customHeight="1" x14ac:dyDescent="0.25">
      <c r="A54" s="58" t="s">
        <v>25</v>
      </c>
      <c r="B54" s="60" t="s">
        <v>118</v>
      </c>
      <c r="C54" s="36">
        <v>12699.2</v>
      </c>
      <c r="D54" s="36">
        <f t="shared" si="8"/>
        <v>23150.641599999999</v>
      </c>
      <c r="E54" s="20">
        <v>13078.6</v>
      </c>
      <c r="F54" s="20">
        <f t="shared" si="9"/>
        <v>23737.659</v>
      </c>
      <c r="G54" s="19">
        <f t="shared" si="10"/>
        <v>137.80000000000001</v>
      </c>
      <c r="H54" s="36">
        <v>45888.11</v>
      </c>
      <c r="I54" s="20">
        <v>32705.98</v>
      </c>
      <c r="J54" s="36">
        <v>44940.26</v>
      </c>
      <c r="K54" s="20">
        <v>33795.54</v>
      </c>
      <c r="L54" s="19">
        <f t="shared" si="11"/>
        <v>194.1</v>
      </c>
      <c r="M54" s="19">
        <f t="shared" si="12"/>
        <v>142.4</v>
      </c>
      <c r="N54" s="19">
        <f t="shared" ref="N54:N70" si="13">ROUND(J54/H54*100,1)</f>
        <v>97.9</v>
      </c>
      <c r="O54" s="13">
        <f t="shared" si="5"/>
        <v>103.3</v>
      </c>
      <c r="P54" s="12">
        <f t="shared" si="1"/>
        <v>75.2</v>
      </c>
      <c r="Q54" s="11"/>
    </row>
    <row r="55" spans="1:17" ht="31.5" x14ac:dyDescent="0.25">
      <c r="A55" s="58" t="s">
        <v>20</v>
      </c>
      <c r="B55" s="60" t="s">
        <v>73</v>
      </c>
      <c r="C55" s="36"/>
      <c r="D55" s="36"/>
      <c r="E55" s="20"/>
      <c r="F55" s="20"/>
      <c r="G55" s="19"/>
      <c r="H55" s="36">
        <v>17.39</v>
      </c>
      <c r="I55" s="20">
        <v>72.52</v>
      </c>
      <c r="J55" s="36">
        <v>19.11</v>
      </c>
      <c r="K55" s="20">
        <v>72.709999999999994</v>
      </c>
      <c r="L55" s="19"/>
      <c r="M55" s="19"/>
      <c r="N55" s="19">
        <f t="shared" si="13"/>
        <v>109.9</v>
      </c>
      <c r="O55" s="13">
        <f t="shared" si="5"/>
        <v>100.3</v>
      </c>
      <c r="P55" s="12">
        <f>ROUND(K55/J55*100,1)</f>
        <v>380.5</v>
      </c>
      <c r="Q55" s="11"/>
    </row>
    <row r="56" spans="1:17" ht="26.25" customHeight="1" x14ac:dyDescent="0.25">
      <c r="A56" s="58" t="s">
        <v>25</v>
      </c>
      <c r="B56" s="60" t="s">
        <v>119</v>
      </c>
      <c r="C56" s="36"/>
      <c r="D56" s="36"/>
      <c r="E56" s="20"/>
      <c r="F56" s="20"/>
      <c r="G56" s="19"/>
      <c r="H56" s="36">
        <v>2059.35</v>
      </c>
      <c r="I56" s="20">
        <v>1699.56</v>
      </c>
      <c r="J56" s="36">
        <v>2433.63</v>
      </c>
      <c r="K56" s="20">
        <v>1528.48</v>
      </c>
      <c r="L56" s="19"/>
      <c r="M56" s="19"/>
      <c r="N56" s="19">
        <f t="shared" si="13"/>
        <v>118.2</v>
      </c>
      <c r="O56" s="13">
        <f t="shared" si="5"/>
        <v>89.9</v>
      </c>
      <c r="P56" s="12">
        <f t="shared" si="1"/>
        <v>62.8</v>
      </c>
      <c r="Q56" s="11"/>
    </row>
    <row r="57" spans="1:17" ht="48.75" customHeight="1" x14ac:dyDescent="0.25">
      <c r="A57" s="14" t="s">
        <v>49</v>
      </c>
      <c r="B57" s="60" t="s">
        <v>120</v>
      </c>
      <c r="C57" s="36"/>
      <c r="D57" s="36"/>
      <c r="E57" s="20"/>
      <c r="F57" s="20"/>
      <c r="G57" s="19"/>
      <c r="H57" s="36">
        <v>1124.81</v>
      </c>
      <c r="I57" s="20">
        <v>961.18</v>
      </c>
      <c r="J57" s="36">
        <v>1146.1500000000001</v>
      </c>
      <c r="K57" s="20">
        <v>1299.24</v>
      </c>
      <c r="L57" s="19"/>
      <c r="M57" s="19"/>
      <c r="N57" s="19">
        <f t="shared" si="13"/>
        <v>101.9</v>
      </c>
      <c r="O57" s="13">
        <f t="shared" si="5"/>
        <v>135.19999999999999</v>
      </c>
      <c r="P57" s="12">
        <f t="shared" si="1"/>
        <v>113.4</v>
      </c>
      <c r="Q57" s="11"/>
    </row>
    <row r="58" spans="1:17" ht="19.5" customHeight="1" x14ac:dyDescent="0.25">
      <c r="A58" s="58" t="s">
        <v>25</v>
      </c>
      <c r="B58" s="60" t="s">
        <v>121</v>
      </c>
      <c r="C58" s="36"/>
      <c r="D58" s="36"/>
      <c r="E58" s="20"/>
      <c r="F58" s="20"/>
      <c r="G58" s="19"/>
      <c r="H58" s="36">
        <v>9076.7199999999993</v>
      </c>
      <c r="I58" s="20">
        <v>3628.63</v>
      </c>
      <c r="J58" s="36">
        <v>8013.14</v>
      </c>
      <c r="K58" s="20">
        <v>5239.43</v>
      </c>
      <c r="L58" s="19"/>
      <c r="M58" s="19"/>
      <c r="N58" s="19">
        <f t="shared" si="13"/>
        <v>88.3</v>
      </c>
      <c r="O58" s="13">
        <f t="shared" si="5"/>
        <v>144.4</v>
      </c>
      <c r="P58" s="12">
        <f t="shared" si="1"/>
        <v>65.400000000000006</v>
      </c>
      <c r="Q58" s="11"/>
    </row>
    <row r="59" spans="1:17" ht="36.75" customHeight="1" x14ac:dyDescent="0.25">
      <c r="A59" s="14" t="s">
        <v>50</v>
      </c>
      <c r="B59" s="60" t="s">
        <v>122</v>
      </c>
      <c r="C59" s="36"/>
      <c r="D59" s="36"/>
      <c r="E59" s="20"/>
      <c r="F59" s="20"/>
      <c r="G59" s="19"/>
      <c r="H59" s="36">
        <v>1305.04</v>
      </c>
      <c r="I59" s="20">
        <v>1065.04</v>
      </c>
      <c r="J59" s="36">
        <v>757.64</v>
      </c>
      <c r="K59" s="20">
        <v>894.23</v>
      </c>
      <c r="L59" s="19"/>
      <c r="M59" s="19"/>
      <c r="N59" s="19">
        <f t="shared" si="13"/>
        <v>58.1</v>
      </c>
      <c r="O59" s="13">
        <f t="shared" si="5"/>
        <v>84</v>
      </c>
      <c r="P59" s="12">
        <f t="shared" si="1"/>
        <v>118</v>
      </c>
      <c r="Q59" s="11"/>
    </row>
    <row r="60" spans="1:17" ht="37.5" customHeight="1" x14ac:dyDescent="0.25">
      <c r="A60" s="14" t="s">
        <v>38</v>
      </c>
      <c r="B60" s="60" t="s">
        <v>123</v>
      </c>
      <c r="C60" s="36"/>
      <c r="D60" s="36"/>
      <c r="E60" s="20"/>
      <c r="F60" s="20"/>
      <c r="G60" s="19"/>
      <c r="H60" s="36">
        <v>951.3</v>
      </c>
      <c r="I60" s="20">
        <v>894.65</v>
      </c>
      <c r="J60" s="36">
        <v>517.19000000000005</v>
      </c>
      <c r="K60" s="20">
        <v>803.59</v>
      </c>
      <c r="L60" s="19"/>
      <c r="M60" s="19"/>
      <c r="N60" s="19">
        <f t="shared" si="13"/>
        <v>54.4</v>
      </c>
      <c r="O60" s="13">
        <f t="shared" si="5"/>
        <v>89.8</v>
      </c>
      <c r="P60" s="12">
        <f t="shared" si="1"/>
        <v>155.4</v>
      </c>
      <c r="Q60" s="11"/>
    </row>
    <row r="61" spans="1:17" ht="24" customHeight="1" x14ac:dyDescent="0.25">
      <c r="A61" s="14" t="s">
        <v>55</v>
      </c>
      <c r="B61" s="60" t="s">
        <v>124</v>
      </c>
      <c r="C61" s="36"/>
      <c r="D61" s="36"/>
      <c r="E61" s="20"/>
      <c r="F61" s="20"/>
      <c r="G61" s="19"/>
      <c r="H61" s="36">
        <v>6820.38</v>
      </c>
      <c r="I61" s="20">
        <v>1668.99</v>
      </c>
      <c r="J61" s="36">
        <v>6738.3</v>
      </c>
      <c r="K61" s="20">
        <v>3541.61</v>
      </c>
      <c r="L61" s="19"/>
      <c r="M61" s="19"/>
      <c r="N61" s="19">
        <f t="shared" si="13"/>
        <v>98.8</v>
      </c>
      <c r="O61" s="13">
        <f t="shared" si="5"/>
        <v>212.2</v>
      </c>
      <c r="P61" s="12"/>
      <c r="Q61" s="11"/>
    </row>
    <row r="62" spans="1:17" ht="37.5" customHeight="1" x14ac:dyDescent="0.25">
      <c r="A62" s="14" t="s">
        <v>26</v>
      </c>
      <c r="B62" s="60" t="s">
        <v>125</v>
      </c>
      <c r="C62" s="36"/>
      <c r="D62" s="36"/>
      <c r="E62" s="20"/>
      <c r="F62" s="20"/>
      <c r="G62" s="19"/>
      <c r="H62" s="36">
        <v>835.59</v>
      </c>
      <c r="I62" s="20">
        <v>783.18</v>
      </c>
      <c r="J62" s="36">
        <v>724.37</v>
      </c>
      <c r="K62" s="20">
        <v>855.61</v>
      </c>
      <c r="L62" s="19"/>
      <c r="M62" s="19"/>
      <c r="N62" s="19">
        <f t="shared" si="13"/>
        <v>86.7</v>
      </c>
      <c r="O62" s="13">
        <f>ROUND(K62/I62*100,1)</f>
        <v>109.2</v>
      </c>
      <c r="P62" s="12">
        <f t="shared" si="1"/>
        <v>118.1</v>
      </c>
      <c r="Q62" s="11"/>
    </row>
    <row r="63" spans="1:17" ht="33" customHeight="1" x14ac:dyDescent="0.25">
      <c r="A63" s="14" t="s">
        <v>21</v>
      </c>
      <c r="B63" s="60" t="s">
        <v>126</v>
      </c>
      <c r="C63" s="36"/>
      <c r="D63" s="36"/>
      <c r="E63" s="20"/>
      <c r="F63" s="20"/>
      <c r="G63" s="19"/>
      <c r="H63" s="36">
        <v>409.25</v>
      </c>
      <c r="I63" s="20">
        <v>390.88</v>
      </c>
      <c r="J63" s="36">
        <v>314.73</v>
      </c>
      <c r="K63" s="20">
        <v>325.05</v>
      </c>
      <c r="L63" s="19"/>
      <c r="M63" s="19"/>
      <c r="N63" s="19">
        <f t="shared" si="13"/>
        <v>76.900000000000006</v>
      </c>
      <c r="O63" s="13">
        <f t="shared" si="5"/>
        <v>83.2</v>
      </c>
      <c r="P63" s="12">
        <f t="shared" si="1"/>
        <v>103.3</v>
      </c>
      <c r="Q63" s="11"/>
    </row>
    <row r="64" spans="1:17" ht="24.75" customHeight="1" x14ac:dyDescent="0.25">
      <c r="A64" s="58" t="s">
        <v>25</v>
      </c>
      <c r="B64" s="60" t="s">
        <v>127</v>
      </c>
      <c r="C64" s="36"/>
      <c r="D64" s="36"/>
      <c r="E64" s="36"/>
      <c r="F64" s="36"/>
      <c r="G64" s="19"/>
      <c r="H64" s="36">
        <v>8204.48</v>
      </c>
      <c r="I64" s="20">
        <v>5987.15</v>
      </c>
      <c r="J64" s="36">
        <v>5903.4</v>
      </c>
      <c r="K64" s="20">
        <v>4142.47</v>
      </c>
      <c r="L64" s="19"/>
      <c r="M64" s="19"/>
      <c r="N64" s="19">
        <f t="shared" si="13"/>
        <v>72</v>
      </c>
      <c r="O64" s="13">
        <f t="shared" si="5"/>
        <v>69.2</v>
      </c>
      <c r="P64" s="12">
        <f t="shared" si="1"/>
        <v>70.2</v>
      </c>
      <c r="Q64" s="11"/>
    </row>
    <row r="65" spans="1:17" ht="42" customHeight="1" x14ac:dyDescent="0.25">
      <c r="A65" s="14" t="s">
        <v>22</v>
      </c>
      <c r="B65" s="60" t="s">
        <v>128</v>
      </c>
      <c r="C65" s="36"/>
      <c r="D65" s="36"/>
      <c r="E65" s="36"/>
      <c r="F65" s="36"/>
      <c r="G65" s="19"/>
      <c r="H65" s="36">
        <v>3688.35</v>
      </c>
      <c r="I65" s="20">
        <v>3798.74</v>
      </c>
      <c r="J65" s="36">
        <v>3642.26</v>
      </c>
      <c r="K65" s="20">
        <v>3631.82</v>
      </c>
      <c r="L65" s="19"/>
      <c r="M65" s="19"/>
      <c r="N65" s="19">
        <f t="shared" si="13"/>
        <v>98.8</v>
      </c>
      <c r="O65" s="13">
        <f t="shared" si="5"/>
        <v>95.6</v>
      </c>
      <c r="P65" s="12">
        <f t="shared" si="1"/>
        <v>99.7</v>
      </c>
      <c r="Q65" s="11"/>
    </row>
    <row r="66" spans="1:17" ht="26.25" customHeight="1" x14ac:dyDescent="0.25">
      <c r="A66" s="58" t="s">
        <v>25</v>
      </c>
      <c r="B66" s="60" t="s">
        <v>129</v>
      </c>
      <c r="C66" s="36"/>
      <c r="D66" s="36"/>
      <c r="E66" s="36"/>
      <c r="F66" s="36"/>
      <c r="G66" s="19"/>
      <c r="H66" s="36">
        <v>20274.439999999999</v>
      </c>
      <c r="I66" s="20">
        <v>16570.73</v>
      </c>
      <c r="J66" s="36">
        <v>24084.25</v>
      </c>
      <c r="K66" s="20">
        <v>18999.650000000001</v>
      </c>
      <c r="L66" s="19"/>
      <c r="M66" s="19"/>
      <c r="N66" s="19">
        <f t="shared" si="13"/>
        <v>118.8</v>
      </c>
      <c r="O66" s="13">
        <f t="shared" si="5"/>
        <v>114.7</v>
      </c>
      <c r="P66" s="12">
        <f t="shared" si="1"/>
        <v>78.900000000000006</v>
      </c>
      <c r="Q66" s="11"/>
    </row>
    <row r="67" spans="1:17" ht="42.75" customHeight="1" x14ac:dyDescent="0.25">
      <c r="A67" s="58" t="s">
        <v>35</v>
      </c>
      <c r="B67" s="60" t="s">
        <v>76</v>
      </c>
      <c r="C67" s="36"/>
      <c r="D67" s="36"/>
      <c r="E67" s="36"/>
      <c r="F67" s="36"/>
      <c r="G67" s="19"/>
      <c r="H67" s="36">
        <v>452.94</v>
      </c>
      <c r="I67" s="20">
        <v>319.62</v>
      </c>
      <c r="J67" s="36">
        <v>170.59</v>
      </c>
      <c r="K67" s="20">
        <v>232.42</v>
      </c>
      <c r="L67" s="19"/>
      <c r="M67" s="19"/>
      <c r="N67" s="19">
        <f t="shared" si="13"/>
        <v>37.700000000000003</v>
      </c>
      <c r="O67" s="13">
        <f t="shared" si="5"/>
        <v>72.7</v>
      </c>
      <c r="P67" s="12">
        <f t="shared" si="1"/>
        <v>136.19999999999999</v>
      </c>
      <c r="Q67" s="11"/>
    </row>
    <row r="68" spans="1:17" ht="39" customHeight="1" x14ac:dyDescent="0.25">
      <c r="A68" s="14" t="s">
        <v>23</v>
      </c>
      <c r="B68" s="60" t="s">
        <v>130</v>
      </c>
      <c r="C68" s="36"/>
      <c r="D68" s="36"/>
      <c r="E68" s="36"/>
      <c r="F68" s="36"/>
      <c r="G68" s="19"/>
      <c r="H68" s="36">
        <v>112.53</v>
      </c>
      <c r="I68" s="20">
        <v>103.79</v>
      </c>
      <c r="J68" s="36">
        <v>104.53</v>
      </c>
      <c r="K68" s="20">
        <v>100.71</v>
      </c>
      <c r="L68" s="19"/>
      <c r="M68" s="19"/>
      <c r="N68" s="19">
        <f t="shared" si="13"/>
        <v>92.9</v>
      </c>
      <c r="O68" s="13">
        <f t="shared" si="5"/>
        <v>97</v>
      </c>
      <c r="P68" s="12">
        <f t="shared" si="1"/>
        <v>96.3</v>
      </c>
      <c r="Q68" s="11"/>
    </row>
    <row r="69" spans="1:17" ht="24" customHeight="1" x14ac:dyDescent="0.25">
      <c r="A69" s="58" t="s">
        <v>25</v>
      </c>
      <c r="B69" s="60" t="s">
        <v>131</v>
      </c>
      <c r="C69" s="36"/>
      <c r="D69" s="36"/>
      <c r="E69" s="36"/>
      <c r="F69" s="36"/>
      <c r="G69" s="19"/>
      <c r="H69" s="36">
        <v>4996.13</v>
      </c>
      <c r="I69" s="20">
        <v>3722.21</v>
      </c>
      <c r="J69" s="36">
        <v>3781.48</v>
      </c>
      <c r="K69" s="20">
        <v>3029.9</v>
      </c>
      <c r="L69" s="19"/>
      <c r="M69" s="19"/>
      <c r="N69" s="19">
        <f t="shared" si="13"/>
        <v>75.7</v>
      </c>
      <c r="O69" s="13">
        <f t="shared" si="5"/>
        <v>81.400000000000006</v>
      </c>
      <c r="P69" s="12">
        <f t="shared" si="1"/>
        <v>80.099999999999994</v>
      </c>
      <c r="Q69" s="11"/>
    </row>
    <row r="70" spans="1:17" ht="35.25" customHeight="1" thickBot="1" x14ac:dyDescent="0.3">
      <c r="A70" s="53" t="s">
        <v>24</v>
      </c>
      <c r="B70" s="64" t="s">
        <v>132</v>
      </c>
      <c r="C70" s="55"/>
      <c r="D70" s="55"/>
      <c r="E70" s="55"/>
      <c r="F70" s="55"/>
      <c r="G70" s="25"/>
      <c r="H70" s="55">
        <v>482.27</v>
      </c>
      <c r="I70" s="26">
        <v>525.77</v>
      </c>
      <c r="J70" s="55">
        <v>500.71</v>
      </c>
      <c r="K70" s="26">
        <v>466.37</v>
      </c>
      <c r="L70" s="25"/>
      <c r="M70" s="25"/>
      <c r="N70" s="25">
        <f t="shared" si="13"/>
        <v>103.8</v>
      </c>
      <c r="O70" s="56">
        <f>ROUND(K70/I70*100,1)</f>
        <v>88.7</v>
      </c>
      <c r="P70" s="57">
        <f t="shared" si="1"/>
        <v>93.1</v>
      </c>
      <c r="Q70" s="11"/>
    </row>
    <row r="71" spans="1:17" x14ac:dyDescent="0.25">
      <c r="A71" s="3"/>
      <c r="B71" s="3"/>
      <c r="L71" s="4"/>
      <c r="M71" s="4"/>
      <c r="N71" s="4"/>
      <c r="O71" s="4"/>
    </row>
    <row r="72" spans="1:17" ht="10.5" customHeight="1" x14ac:dyDescent="0.25"/>
    <row r="73" spans="1:17" ht="31.5" customHeight="1" x14ac:dyDescent="0.3">
      <c r="A73" s="7"/>
      <c r="B73" s="7"/>
      <c r="C73" s="10"/>
      <c r="D73" s="10"/>
      <c r="E73" s="10"/>
      <c r="F73" s="10"/>
      <c r="G73" s="10"/>
      <c r="H73" s="10"/>
      <c r="I73" s="5"/>
      <c r="J73" s="5"/>
      <c r="K73" s="5"/>
      <c r="L73" s="5"/>
      <c r="M73" s="5"/>
      <c r="N73" s="80"/>
      <c r="O73" s="80"/>
    </row>
    <row r="74" spans="1:17" ht="16.899999999999999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7" ht="38.2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7" ht="18.75" x14ac:dyDescent="0.3">
      <c r="A76" s="7"/>
      <c r="B76" s="7"/>
      <c r="C76" s="7"/>
      <c r="D76" s="7"/>
      <c r="E76" s="7"/>
      <c r="F76" s="7"/>
      <c r="G76" s="7"/>
      <c r="H76" s="7"/>
      <c r="I76" s="5"/>
      <c r="J76" s="5"/>
      <c r="K76" s="5"/>
      <c r="L76" s="5"/>
      <c r="M76" s="5"/>
      <c r="N76" s="5"/>
      <c r="O76" s="5"/>
    </row>
    <row r="77" spans="1:17" ht="14.2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7" ht="3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7" ht="18.75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7" ht="15" customHeight="1" x14ac:dyDescent="0.3">
      <c r="A80" s="9"/>
      <c r="B80" s="9"/>
      <c r="C80" s="9"/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8" customHeight="1" x14ac:dyDescent="0.3">
      <c r="A81" s="79"/>
      <c r="B81" s="79"/>
      <c r="C81" s="79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8.75" x14ac:dyDescent="0.3">
      <c r="A82" s="6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</sheetData>
  <mergeCells count="12">
    <mergeCell ref="B6:B8"/>
    <mergeCell ref="A81:C81"/>
    <mergeCell ref="N73:O73"/>
    <mergeCell ref="A3:P4"/>
    <mergeCell ref="A6:A8"/>
    <mergeCell ref="C6:F7"/>
    <mergeCell ref="J6:K7"/>
    <mergeCell ref="L6:M7"/>
    <mergeCell ref="N6:O7"/>
    <mergeCell ref="P6:P8"/>
    <mergeCell ref="H6:I7"/>
    <mergeCell ref="G6:G8"/>
  </mergeCells>
  <pageMargins left="0" right="0" top="0.59055118110236227" bottom="0" header="0" footer="0"/>
  <pageSetup paperSize="9" scale="5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нормативы</vt:lpstr>
      <vt:lpstr>нормативы!Заголовки_для_печати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2022-06-08T05:06:54Z</dcterms:modified>
</cp:coreProperties>
</file>